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ОТДЕЛЫ ФИНУПРАВЛЕНИЯ\Бюджетный_отдел\Попова\ПРОЕКТЫ БЮДЖЕТОВ МР И ПОСЕЛЕНИЙ\ПРОЕКТ БЮДЖЕТОВ МР И ПОСЕЛЕНИЙ 2022-2024\Проект бюджетов поселений\Реестры источников доходов_проект\"/>
    </mc:Choice>
  </mc:AlternateContent>
  <bookViews>
    <workbookView xWindow="0" yWindow="0" windowWidth="23040" windowHeight="9030"/>
  </bookViews>
  <sheets>
    <sheet name="Лист1" sheetId="1" r:id="rId1"/>
  </sheets>
  <definedNames>
    <definedName name="Z_10B69522_62AE_4313_859A_9E4F497E803C_.wvu.Cols" localSheetId="0" hidden="1">Лист1!$A:$B,Лист1!$F:$F,Лист1!$N:$N</definedName>
    <definedName name="Z_10B69522_62AE_4313_859A_9E4F497E803C_.wvu.PrintTitles" localSheetId="0" hidden="1">Лист1!$6:$8</definedName>
    <definedName name="Z_10B69522_62AE_4313_859A_9E4F497E803C_.wvu.Rows" localSheetId="0" hidden="1">Лист1!#REF!,Лист1!#REF!,Лист1!#REF!,Лист1!#REF!</definedName>
    <definedName name="Z_492EC5FA_F7FB_471E_ADFC_72FC3FCC0AF9_.wvu.Cols" localSheetId="0" hidden="1">Лист1!$A:$B,Лист1!$F:$F</definedName>
    <definedName name="Z_492EC5FA_F7FB_471E_ADFC_72FC3FCC0AF9_.wvu.PrintArea" localSheetId="0" hidden="1">Лист1!$C$1:$L$111</definedName>
    <definedName name="Z_492EC5FA_F7FB_471E_ADFC_72FC3FCC0AF9_.wvu.PrintTitles" localSheetId="0" hidden="1">Лист1!$6:$8</definedName>
    <definedName name="Z_492EC5FA_F7FB_471E_ADFC_72FC3FCC0AF9_.wvu.Rows" localSheetId="0" hidden="1">Лист1!#REF!,Лист1!#REF!</definedName>
    <definedName name="Z_59B1F92E_3080_4B3C_AB43_7CBA0A8FFB6D_.wvu.Cols" localSheetId="0" hidden="1">Лист1!$A:$B,Лист1!$F:$F</definedName>
    <definedName name="Z_59B1F92E_3080_4B3C_AB43_7CBA0A8FFB6D_.wvu.PrintArea" localSheetId="0" hidden="1">Лист1!$C$1:$L$111</definedName>
    <definedName name="Z_59B1F92E_3080_4B3C_AB43_7CBA0A8FFB6D_.wvu.PrintTitles" localSheetId="0" hidden="1">Лист1!$6:$8</definedName>
    <definedName name="_xlnm.Print_Titles" localSheetId="0">Лист1!$6:$8</definedName>
    <definedName name="_xlnm.Print_Area" localSheetId="0">Лист1!$C$1:$L$118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2" i="1" l="1"/>
  <c r="L92" i="1"/>
  <c r="K92" i="1"/>
  <c r="J92" i="1"/>
  <c r="I92" i="1"/>
  <c r="H92" i="1"/>
  <c r="L37" i="1"/>
  <c r="L36" i="1" s="1"/>
  <c r="K37" i="1"/>
  <c r="J37" i="1"/>
  <c r="J36" i="1" s="1"/>
  <c r="I37" i="1"/>
  <c r="G37" i="1"/>
  <c r="G36" i="1" s="1"/>
  <c r="K36" i="1"/>
  <c r="I36" i="1"/>
  <c r="H37" i="1"/>
  <c r="H36" i="1" s="1"/>
  <c r="H21" i="1" l="1"/>
  <c r="L19" i="1" l="1"/>
  <c r="K19" i="1"/>
  <c r="J19" i="1"/>
  <c r="I49" i="1" l="1"/>
  <c r="I25" i="1"/>
  <c r="L12" i="1"/>
  <c r="K12" i="1"/>
  <c r="J12" i="1"/>
  <c r="H12" i="1"/>
  <c r="G12" i="1"/>
  <c r="I12" i="1"/>
  <c r="G94" i="1" l="1"/>
  <c r="H112" i="1"/>
  <c r="I112" i="1"/>
  <c r="J112" i="1"/>
  <c r="K112" i="1"/>
  <c r="L112" i="1"/>
  <c r="G112" i="1"/>
  <c r="H28" i="1" l="1"/>
  <c r="I28" i="1"/>
  <c r="J28" i="1"/>
  <c r="K28" i="1"/>
  <c r="L28" i="1"/>
  <c r="G28" i="1"/>
  <c r="H34" i="1"/>
  <c r="I34" i="1"/>
  <c r="J34" i="1"/>
  <c r="K34" i="1"/>
  <c r="L34" i="1"/>
  <c r="G34" i="1"/>
  <c r="H41" i="1"/>
  <c r="I41" i="1"/>
  <c r="J41" i="1"/>
  <c r="K41" i="1"/>
  <c r="L41" i="1"/>
  <c r="G41" i="1"/>
  <c r="H45" i="1"/>
  <c r="I45" i="1"/>
  <c r="J45" i="1"/>
  <c r="K45" i="1"/>
  <c r="L45" i="1"/>
  <c r="G45" i="1"/>
  <c r="H105" i="1" l="1"/>
  <c r="I105" i="1"/>
  <c r="J105" i="1"/>
  <c r="K105" i="1"/>
  <c r="L105" i="1"/>
  <c r="G105" i="1"/>
  <c r="H110" i="1" l="1"/>
  <c r="I110" i="1"/>
  <c r="J110" i="1"/>
  <c r="K110" i="1"/>
  <c r="L110" i="1"/>
  <c r="G110" i="1"/>
  <c r="H90" i="1" l="1"/>
  <c r="I90" i="1"/>
  <c r="J90" i="1"/>
  <c r="K90" i="1"/>
  <c r="L90" i="1"/>
  <c r="G90" i="1"/>
  <c r="G21" i="1" l="1"/>
  <c r="H19" i="1" l="1"/>
  <c r="I19" i="1"/>
  <c r="G19" i="1"/>
  <c r="I21" i="1"/>
  <c r="J21" i="1"/>
  <c r="K21" i="1"/>
  <c r="L21" i="1"/>
  <c r="H23" i="1"/>
  <c r="I23" i="1"/>
  <c r="J23" i="1"/>
  <c r="K23" i="1"/>
  <c r="L23" i="1"/>
  <c r="G23" i="1"/>
  <c r="H25" i="1"/>
  <c r="J25" i="1"/>
  <c r="K25" i="1"/>
  <c r="L25" i="1"/>
  <c r="G25" i="1"/>
  <c r="H107" i="1" l="1"/>
  <c r="I107" i="1"/>
  <c r="J107" i="1"/>
  <c r="K107" i="1"/>
  <c r="L107" i="1"/>
  <c r="G107" i="1"/>
  <c r="I31" i="1" l="1"/>
  <c r="L103" i="1" l="1"/>
  <c r="K103" i="1"/>
  <c r="J103" i="1"/>
  <c r="I103" i="1"/>
  <c r="H103" i="1"/>
  <c r="G103" i="1"/>
  <c r="L101" i="1"/>
  <c r="K101" i="1"/>
  <c r="K100" i="1" s="1"/>
  <c r="K99" i="1" s="1"/>
  <c r="J101" i="1"/>
  <c r="I101" i="1"/>
  <c r="H101" i="1"/>
  <c r="G101" i="1"/>
  <c r="G100" i="1" s="1"/>
  <c r="G99" i="1" s="1"/>
  <c r="L94" i="1"/>
  <c r="K94" i="1"/>
  <c r="J94" i="1"/>
  <c r="I94" i="1"/>
  <c r="H94" i="1"/>
  <c r="L87" i="1"/>
  <c r="K87" i="1"/>
  <c r="J87" i="1"/>
  <c r="I87" i="1"/>
  <c r="H87" i="1"/>
  <c r="G87" i="1"/>
  <c r="L84" i="1"/>
  <c r="L83" i="1" s="1"/>
  <c r="K84" i="1"/>
  <c r="K83" i="1" s="1"/>
  <c r="J84" i="1"/>
  <c r="J83" i="1" s="1"/>
  <c r="I84" i="1"/>
  <c r="I83" i="1" s="1"/>
  <c r="H84" i="1"/>
  <c r="H83" i="1" s="1"/>
  <c r="G84" i="1"/>
  <c r="G83" i="1" s="1"/>
  <c r="L80" i="1"/>
  <c r="L76" i="1" s="1"/>
  <c r="K80" i="1"/>
  <c r="K76" i="1" s="1"/>
  <c r="J80" i="1"/>
  <c r="J76" i="1" s="1"/>
  <c r="I80" i="1"/>
  <c r="I76" i="1" s="1"/>
  <c r="H80" i="1"/>
  <c r="H76" i="1" s="1"/>
  <c r="G80" i="1"/>
  <c r="G76" i="1" s="1"/>
  <c r="L74" i="1"/>
  <c r="K74" i="1"/>
  <c r="J74" i="1"/>
  <c r="I74" i="1"/>
  <c r="H74" i="1"/>
  <c r="G74" i="1"/>
  <c r="L71" i="1"/>
  <c r="K71" i="1"/>
  <c r="J71" i="1"/>
  <c r="I71" i="1"/>
  <c r="H71" i="1"/>
  <c r="G71" i="1"/>
  <c r="L68" i="1"/>
  <c r="K68" i="1"/>
  <c r="J68" i="1"/>
  <c r="I68" i="1"/>
  <c r="H68" i="1"/>
  <c r="H67" i="1" s="1"/>
  <c r="G68" i="1"/>
  <c r="L63" i="1"/>
  <c r="L62" i="1" s="1"/>
  <c r="L61" i="1" s="1"/>
  <c r="K63" i="1"/>
  <c r="K62" i="1" s="1"/>
  <c r="K61" i="1" s="1"/>
  <c r="J63" i="1"/>
  <c r="J62" i="1" s="1"/>
  <c r="J61" i="1" s="1"/>
  <c r="I63" i="1"/>
  <c r="I62" i="1" s="1"/>
  <c r="I61" i="1" s="1"/>
  <c r="H63" i="1"/>
  <c r="H62" i="1" s="1"/>
  <c r="H61" i="1" s="1"/>
  <c r="G63" i="1"/>
  <c r="G62" i="1" s="1"/>
  <c r="G61" i="1" s="1"/>
  <c r="L56" i="1"/>
  <c r="L55" i="1" s="1"/>
  <c r="K56" i="1"/>
  <c r="K55" i="1" s="1"/>
  <c r="J56" i="1"/>
  <c r="J55" i="1" s="1"/>
  <c r="I56" i="1"/>
  <c r="I55" i="1" s="1"/>
  <c r="H56" i="1"/>
  <c r="H55" i="1" s="1"/>
  <c r="G56" i="1"/>
  <c r="G55" i="1" s="1"/>
  <c r="L52" i="1"/>
  <c r="L51" i="1" s="1"/>
  <c r="K52" i="1"/>
  <c r="K51" i="1" s="1"/>
  <c r="J52" i="1"/>
  <c r="J51" i="1" s="1"/>
  <c r="I52" i="1"/>
  <c r="I51" i="1" s="1"/>
  <c r="H52" i="1"/>
  <c r="H51" i="1" s="1"/>
  <c r="G52" i="1"/>
  <c r="G51" i="1" s="1"/>
  <c r="L49" i="1"/>
  <c r="L48" i="1" s="1"/>
  <c r="L47" i="1" s="1"/>
  <c r="K49" i="1"/>
  <c r="K48" i="1" s="1"/>
  <c r="K47" i="1" s="1"/>
  <c r="J49" i="1"/>
  <c r="J48" i="1" s="1"/>
  <c r="J47" i="1" s="1"/>
  <c r="I48" i="1"/>
  <c r="I47" i="1" s="1"/>
  <c r="H49" i="1"/>
  <c r="H48" i="1" s="1"/>
  <c r="H47" i="1" s="1"/>
  <c r="G49" i="1"/>
  <c r="G48" i="1" s="1"/>
  <c r="G47" i="1" s="1"/>
  <c r="L43" i="1"/>
  <c r="K43" i="1"/>
  <c r="J43" i="1"/>
  <c r="I43" i="1"/>
  <c r="H43" i="1"/>
  <c r="G43" i="1"/>
  <c r="I30" i="1"/>
  <c r="L31" i="1"/>
  <c r="K31" i="1"/>
  <c r="J31" i="1"/>
  <c r="H31" i="1"/>
  <c r="G31" i="1"/>
  <c r="L18" i="1"/>
  <c r="L17" i="1" s="1"/>
  <c r="K18" i="1"/>
  <c r="K17" i="1" s="1"/>
  <c r="J18" i="1"/>
  <c r="J17" i="1" s="1"/>
  <c r="I18" i="1"/>
  <c r="I17" i="1" s="1"/>
  <c r="H18" i="1"/>
  <c r="H17" i="1" s="1"/>
  <c r="G18" i="1"/>
  <c r="G17" i="1" s="1"/>
  <c r="L11" i="1"/>
  <c r="K11" i="1"/>
  <c r="J11" i="1"/>
  <c r="I11" i="1"/>
  <c r="H11" i="1"/>
  <c r="G11" i="1"/>
  <c r="J100" i="1" l="1"/>
  <c r="H100" i="1"/>
  <c r="H99" i="1" s="1"/>
  <c r="L100" i="1"/>
  <c r="I100" i="1"/>
  <c r="J40" i="1"/>
  <c r="J39" i="1" s="1"/>
  <c r="H98" i="1"/>
  <c r="G67" i="1"/>
  <c r="K67" i="1"/>
  <c r="L67" i="1"/>
  <c r="I67" i="1"/>
  <c r="K98" i="1"/>
  <c r="I40" i="1"/>
  <c r="I39" i="1" s="1"/>
  <c r="J67" i="1"/>
  <c r="G40" i="1"/>
  <c r="G39" i="1" s="1"/>
  <c r="K40" i="1"/>
  <c r="K39" i="1" s="1"/>
  <c r="H40" i="1"/>
  <c r="H39" i="1" s="1"/>
  <c r="G98" i="1"/>
  <c r="L40" i="1"/>
  <c r="L39" i="1" s="1"/>
  <c r="K30" i="1"/>
  <c r="K27" i="1" s="1"/>
  <c r="J30" i="1"/>
  <c r="J27" i="1" s="1"/>
  <c r="I27" i="1"/>
  <c r="G30" i="1"/>
  <c r="G27" i="1" s="1"/>
  <c r="H30" i="1"/>
  <c r="H27" i="1" s="1"/>
  <c r="L30" i="1"/>
  <c r="L27" i="1" s="1"/>
  <c r="H10" i="1" l="1"/>
  <c r="H9" i="1" s="1"/>
  <c r="I10" i="1"/>
  <c r="I99" i="1"/>
  <c r="I98" i="1" s="1"/>
  <c r="L99" i="1"/>
  <c r="L98" i="1" s="1"/>
  <c r="J99" i="1"/>
  <c r="J98" i="1" s="1"/>
  <c r="K10" i="1"/>
  <c r="K9" i="1" s="1"/>
  <c r="L10" i="1"/>
  <c r="J10" i="1"/>
  <c r="G10" i="1"/>
  <c r="G9" i="1" s="1"/>
  <c r="I9" i="1" l="1"/>
  <c r="L9" i="1"/>
  <c r="J9" i="1"/>
</calcChain>
</file>

<file path=xl/sharedStrings.xml><?xml version="1.0" encoding="utf-8"?>
<sst xmlns="http://schemas.openxmlformats.org/spreadsheetml/2006/main" count="292" uniqueCount="239">
  <si>
    <t>Номер реестровой записи</t>
  </si>
  <si>
    <t>Наименование группы  источников доходов бюджетов/наименование источника дохода бюджета</t>
  </si>
  <si>
    <t>Классификация доходов бюджетов</t>
  </si>
  <si>
    <t>Код строки</t>
  </si>
  <si>
    <t>код</t>
  </si>
  <si>
    <t>наименование</t>
  </si>
  <si>
    <t>ДОХОДЫ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</si>
  <si>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</si>
  <si>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</si>
  <si>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</si>
  <si>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</si>
  <si>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</si>
  <si>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</si>
  <si>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Федеральная налоговая служба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</si>
  <si>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</si>
  <si>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</si>
  <si>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</si>
  <si>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</si>
  <si>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</si>
  <si>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</si>
  <si>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000 1 03 00000 00 0000 110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</si>
  <si>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</si>
  <si>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</si>
  <si>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</si>
  <si>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</si>
  <si>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</si>
  <si>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Федеральное казначейство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</si>
  <si>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</si>
  <si>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</si>
  <si>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</si>
  <si>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</si>
  <si>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</si>
  <si>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</si>
  <si>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</si>
  <si>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</si>
  <si>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</si>
  <si>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</si>
  <si>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</si>
  <si>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</si>
  <si>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</si>
  <si>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</si>
  <si>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</si>
  <si>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</si>
  <si>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</si>
  <si>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</si>
  <si>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182 1 06 06033 13 0000 110</t>
  </si>
  <si>
    <t>Земельный налог с организаций, обладающих земельным участком, расположенным в границах городских поселений</t>
  </si>
  <si>
    <t>000 1 06 06040 00 0000 110</t>
  </si>
  <si>
    <t>Земельный налог с физических лиц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</si>
  <si>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</si>
  <si>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</si>
  <si>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Администрации городских и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</si>
  <si>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</si>
  <si>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</si>
  <si>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Администрация муниципального района "Троицко-Печорский"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</si>
  <si>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</si>
  <si>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</si>
  <si>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</si>
  <si>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</si>
  <si>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925 1 11 05013 13 0000 120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</si>
  <si>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</si>
  <si>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</si>
  <si>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</si>
  <si>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923 1 11 05025 05 0000 120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</si>
  <si>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</si>
  <si>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</si>
  <si>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</si>
  <si>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925 1 11 05035 13 0000 120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</si>
  <si>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</si>
  <si>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Министерство промышленности, природных ресурсов, энергетики и транспорта Республики Коми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</si>
  <si>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</si>
  <si>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</si>
  <si>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</si>
  <si>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</si>
  <si>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925 1 11 07010 00 0000 120</t>
  </si>
  <si>
    <t>925 1 11 07015 13 0000 120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</si>
  <si>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</si>
  <si>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</si>
  <si>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</si>
  <si>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</si>
  <si>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</si>
  <si>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923 1 11 09045 05 0000 120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</si>
  <si>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</si>
  <si>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925 1 11 09045 10 0000 120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</si>
  <si>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</si>
  <si>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</si>
  <si>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</si>
  <si>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</si>
  <si>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</si>
  <si>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048 1 12 01010 01 0000 120</t>
  </si>
  <si>
    <t>Плата за выбросы загрязняющих веществ в атмосферный воздух стационарными объектами</t>
  </si>
  <si>
    <t>Федеральная служба по надзору в сфере природопользования</t>
  </si>
  <si>
    <t>048 1 12 01020 01 0000 120</t>
  </si>
  <si>
    <t>Плата за выбросы загрязняющих веществ в атмосферный воздух передвижными объектами</t>
  </si>
  <si>
    <t>048 1 12 01030 01 0000 120</t>
  </si>
  <si>
    <t>Плата за сбросы загрязняющих веществ в водные объекты</t>
  </si>
  <si>
    <t>048 1 12 01040 01 0000 120</t>
  </si>
  <si>
    <t>Плата за размещение отходов производства и потребления</t>
  </si>
  <si>
    <t>000 1 14 00000 00 0000 000</t>
  </si>
  <si>
    <t>Доходы от продажи материальных и нематериальных активов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</si>
  <si>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</si>
  <si>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</si>
  <si>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</si>
  <si>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</si>
  <si>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923 1 14 06013 05 0000 430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</si>
  <si>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</si>
  <si>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923 1 14 06013 10 0000 430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</si>
  <si>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</si>
  <si>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925 1 14 06013 13 0000 430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</si>
  <si>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</si>
  <si>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</si>
  <si>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Штрафы, санкции, возмещение ущерба</t>
  </si>
  <si>
    <t>000 1 16 03000 00 0000 140</t>
  </si>
  <si>
    <t>Денежные взыскания (штрафы) за нарушение законодательства о налогах и сборах</t>
  </si>
  <si>
    <t>182 1 16 03010 01 0000 140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</si>
  <si>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</si>
  <si>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182 1 16 03030 01 0000 140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</si>
  <si>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</si>
  <si>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</si>
  <si>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</si>
  <si>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141 16 08010 01 0000 140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</si>
  <si>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</si>
  <si>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Федеральная служба по надзору в сфере защиты прав потребителей и благополучия человека</t>
  </si>
  <si>
    <t>188 1 16 08020 01 0000 140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</si>
  <si>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</si>
  <si>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Министерство внутренних дел Российской Федерации</t>
  </si>
  <si>
    <t>000 1 16 18000 00 0000 140</t>
  </si>
  <si>
    <t>Денежные взыскания (штрафы) за нарушение бюджетного законодательства Российской Федерации</t>
  </si>
  <si>
    <t>925 1 16 18050 10 0000 140</t>
  </si>
  <si>
    <t>Денежные взыскания (штрафы) за нарушение бюджетного законодательства (в части бюджетов сельских поселений)</t>
  </si>
  <si>
    <t>000 1 16 2500000 0000 140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</si>
  <si>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</si>
  <si>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048 1 16 25020 01 0000 140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</si>
  <si>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</si>
  <si>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839 1 16 25030 01 0000 140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</si>
  <si>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</si>
  <si>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839 1 16 25050 01 0000 140</t>
  </si>
  <si>
    <t>Денежные взыскания (штрафы) за нарушение законодательства в области охраны окружающей среды</t>
  </si>
  <si>
    <t>000 1 16 25070 00 0000 140</t>
  </si>
  <si>
    <t>Денежные взыскания (штрафы) за нарушение лесного законодательства</t>
  </si>
  <si>
    <t>852 1 16 25074 05 0000 140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</si>
  <si>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</si>
  <si>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 xml:space="preserve">Министерство природных ресурсов и охраны окружающей среды Республики Коми </t>
  </si>
  <si>
    <t>141 1 16 28000 01 0000 140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</si>
  <si>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</si>
  <si>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000 1 16 30000 01 0000 140</t>
  </si>
  <si>
    <t>Денежные взыскания (штрафы) за правонарушения в области дорожного движения</t>
  </si>
  <si>
    <t>000 1 16 30010 01 0000 140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</si>
  <si>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</si>
  <si>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188 1 16 30014 01 0000 140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</si>
  <si>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</si>
  <si>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188 1 16 30030 01 0000 140</t>
  </si>
  <si>
    <t>Прочие денежные взыскания (штрафы) за правонарушения в области дорожного движения</t>
  </si>
  <si>
    <t>000 1 16 35000 00 0000 140</t>
  </si>
  <si>
    <t>Суммы по искам о возмещении вреда, причиненного окружающей среде</t>
  </si>
  <si>
    <t>076 1 16 35030 05 0000 140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</si>
  <si>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</si>
  <si>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Федеральное агенство по рыболовству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</si>
  <si>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</si>
  <si>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</si>
  <si>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Министерство внутренних дел Российской Федерации, Министерство Российской Федерации по делам гражданской обороны, чрезвычайным ситуациям и ликвидации последствий стихийных бедствий</t>
  </si>
  <si>
    <t>000 1 17 00000 00 0000 000</t>
  </si>
  <si>
    <t>Прочие неналоговые доходы</t>
  </si>
  <si>
    <t>925 1 17 05050 10 0000 180</t>
  </si>
  <si>
    <t>Прочие неналоговые доходы бюджетов сельских поселений</t>
  </si>
  <si>
    <t>925 1 17 05050 13 0000 180</t>
  </si>
  <si>
    <t>Прочие неналоговые доходы бюджетов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</si>
  <si>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</si>
  <si>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</si>
  <si>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</si>
  <si>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</si>
  <si>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</si>
  <si>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</si>
  <si>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</si>
  <si>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</si>
  <si>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</si>
  <si>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Дотации бюджетам городских поселений на выравнивание бюджетной обеспеченности</t>
  </si>
  <si>
    <t>Дотации бюджетам городских поселений на поддержку мер по обеспечению сбалансированности бюджетов</t>
  </si>
  <si>
    <t>Прочие субсидии бюджетам городских поселений</t>
  </si>
  <si>
    <t>Субвенции бюджетам городских поселений на выполнение передаваемых полномочий субъектов Российской Федерации</t>
  </si>
  <si>
    <t>Наименование главного администратора доходов  бюджета муниципального образования городского поселения "Троицко-Печорск"</t>
  </si>
  <si>
    <t>Прогноз доходов бюджета муниципального образования городского поселения "Троицко-Печорск"</t>
  </si>
  <si>
    <t>Наименование органа местного самоуправления</t>
  </si>
  <si>
    <t>Наименование публично-правового образования</t>
  </si>
  <si>
    <t>Администрация муниципального образования городского поселения «Троицко-Печорск»</t>
  </si>
  <si>
    <t>Муниципальное образование городское поселение «Троицко-Печорск»</t>
  </si>
  <si>
    <t>000 2 02 30024 13 0000 150</t>
  </si>
  <si>
    <t>000 2 02 30000 00 0000 150</t>
  </si>
  <si>
    <t>925 2 02 29999 13 0000 150</t>
  </si>
  <si>
    <t>925 2 02 25555 13 0000 150</t>
  </si>
  <si>
    <t>000 2 02 20000 00 0000 150</t>
  </si>
  <si>
    <t>925 2 02 15002 13 0000 150</t>
  </si>
  <si>
    <t>000 2 02 15002 00 0000 150</t>
  </si>
  <si>
    <t>925 2 02 15001 13 0000 150</t>
  </si>
  <si>
    <t>000 2 02 15001 00 0000 150</t>
  </si>
  <si>
    <t>000 2 02 10000 00 0000 150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</si>
  <si>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</si>
  <si>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</si>
  <si>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</si>
  <si>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</si>
  <si>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</si>
  <si>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</si>
  <si>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</si>
  <si>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</si>
  <si>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городских поселений на реализацию программ формирования современной городской среды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</si>
  <si>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</si>
  <si>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</si>
  <si>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925 2 02 16001 13 0000 150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</si>
  <si>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</si>
  <si>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Администрация городского поселения "Троицко-Печорск"</t>
  </si>
  <si>
    <t xml:space="preserve">Руководитель администрации городского поселения "Троицко-Печорк"      ___________  </t>
  </si>
  <si>
    <t>000 1 17 01050 13 0000 180</t>
  </si>
  <si>
    <t>Невыясненные поступления, зачисляемые в бюджеты городских поселений</t>
  </si>
  <si>
    <t>000 2 02 40000 00 0000 150</t>
  </si>
  <si>
    <t>000 2 02 49999 13 0000 150</t>
  </si>
  <si>
    <t>Иные межбюджетные трансферты</t>
  </si>
  <si>
    <t>Прочие межбюджетные трансферты, передаваемые бюджетам городских поселений</t>
  </si>
  <si>
    <t xml:space="preserve">Единица измерения: руб. </t>
  </si>
  <si>
    <t>Реестр источников доходов бюджета муниципального образования городского поселения Троицко-Печорск на 2022 год и плановый период 2023 и 2024 годов</t>
  </si>
  <si>
    <t>Прогноз доходов бюджета муниципального образования городского поселения "Троицко-Печорск"  на 2021г. (текущий финансовый год)</t>
  </si>
  <si>
    <t>Кассовые поступления в текущем финансовом году (по состоянию на "01" ноября 2021г.</t>
  </si>
  <si>
    <t>Оценка исполнения 2021г. (текущий финансовый год)</t>
  </si>
  <si>
    <t>на 2022г. (очередной финансовый год)</t>
  </si>
  <si>
    <t>на 2023г. (первый год планового периода)</t>
  </si>
  <si>
    <t>на 2024г. (второй год планового периода)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</si>
  <si>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</si>
  <si>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</si>
  <si>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000 1 09 00000 00 0000 000</t>
  </si>
  <si>
    <t>Задолженность и перерасчёты по отменённым налогам, сборам и иным обязательным платежам</t>
  </si>
  <si>
    <t>182 1 09 04000 00 0000 110</t>
  </si>
  <si>
    <t>182 1 09 04053 13 0000 110</t>
  </si>
  <si>
    <t xml:space="preserve">Земельный налог ( по обязательствам, возникшим до 1 января 2006 года), мобилизуемый на территориях городских поселений </t>
  </si>
  <si>
    <t>000 1 16 07090 13 0000 140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</si>
  <si>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</si>
  <si>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000 1 16 10000 00 0000 140</t>
  </si>
  <si>
    <t>Платежи в целях возмещения причиненного ущерба (убытков)</t>
  </si>
  <si>
    <t>923 1 16 10032 13 0000 140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</si>
  <si>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</si>
  <si>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"__" _________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</si>
</sst>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F5F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9" fontId="10" fillId="0" borderId="6">
      <alignment horizontal="center" vertical="top" shrinkToFit="1"/>
    </xf>
    <xf numFmtId="0" fontId="11" fillId="0" borderId="7">
      <alignment horizontal="left" vertical="top" wrapText="1"/>
    </xf>
    <xf numFmtId="0" fontId="12" fillId="0" borderId="7">
      <alignment horizontal="left" vertical="top" wrapText="1"/>
    </xf>
    <xf numFmtId="0" fontId="13" fillId="3" borderId="7">
      <alignment horizontal="left" vertical="top" wrapText="1"/>
    </xf>
    <xf numFmtId="49" fontId="13" fillId="3" borderId="6">
      <alignment horizontal="center" vertical="top" shrinkToFit="1"/>
    </xf>
    <xf numFmtId="0" fontId="13" fillId="3" borderId="7">
      <alignment horizontal="left" vertical="top" wrapText="1"/>
    </xf>
    <xf numFmtId="49" fontId="10" fillId="0" borderId="6">
      <alignment horizontal="center" vertical="top" shrinkToFit="1"/>
    </xf>
    <xf numFmtId="0" fontId="11" fillId="0" borderId="7">
      <alignment horizontal="left" vertical="top" wrapText="1"/>
    </xf>
  </cellStyleXfs>
  <cellXfs count="79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center" wrapText="1"/>
    </xf>
    <xf numFmtId="164" fontId="1" fillId="0" borderId="0" xfId="0" applyNumberFormat="1" applyFont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vertical="top" wrapText="1"/>
    </xf>
    <xf numFmtId="165" fontId="5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" fillId="2" borderId="0" xfId="0" applyFont="1" applyFill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" fontId="3" fillId="0" borderId="1" xfId="0" applyNumberFormat="1" applyFont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4" fontId="1" fillId="0" borderId="1" xfId="0" applyNumberFormat="1" applyFont="1" applyFill="1" applyBorder="1" applyAlignment="1">
      <alignment vertical="top"/>
    </xf>
    <xf numFmtId="0" fontId="2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5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6" fillId="0" borderId="7" xfId="3" quotePrefix="1" applyNumberFormat="1" applyFont="1" applyProtection="1">
      <alignment horizontal="left" vertical="top" wrapText="1"/>
    </xf>
    <xf numFmtId="0" fontId="3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14" fillId="2" borderId="1" xfId="4" quotePrefix="1" applyNumberFormat="1" applyFont="1" applyFill="1" applyBorder="1" applyProtection="1">
      <alignment horizontal="left" vertical="top" wrapText="1"/>
    </xf>
    <xf numFmtId="0" fontId="6" fillId="2" borderId="1" xfId="2" quotePrefix="1" applyNumberFormat="1" applyFont="1" applyFill="1" applyBorder="1" applyProtection="1">
      <alignment horizontal="left" vertical="top" wrapText="1"/>
    </xf>
    <xf numFmtId="49" fontId="4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horizontal="justify" vertical="center" wrapText="1"/>
    </xf>
    <xf numFmtId="0" fontId="1" fillId="2" borderId="1" xfId="0" applyNumberFormat="1" applyFont="1" applyFill="1" applyBorder="1" applyAlignment="1">
      <alignment horizontal="center" vertical="top"/>
    </xf>
    <xf numFmtId="0" fontId="15" fillId="2" borderId="1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justify" vertical="top" wrapText="1"/>
    </xf>
    <xf numFmtId="49" fontId="6" fillId="2" borderId="1" xfId="5" applyNumberFormat="1" applyFont="1" applyFill="1" applyBorder="1" applyAlignment="1" applyProtection="1">
      <alignment horizontal="left" vertical="top" shrinkToFit="1"/>
    </xf>
    <xf numFmtId="0" fontId="6" fillId="2" borderId="1" xfId="6" quotePrefix="1" applyNumberFormat="1" applyFont="1" applyFill="1" applyBorder="1" applyAlignment="1" applyProtection="1">
      <alignment vertical="top" wrapText="1"/>
    </xf>
    <xf numFmtId="49" fontId="6" fillId="0" borderId="1" xfId="7" applyNumberFormat="1" applyFont="1" applyBorder="1" applyAlignment="1" applyProtection="1">
      <alignment vertical="top" shrinkToFit="1"/>
    </xf>
    <xf numFmtId="4" fontId="1" fillId="2" borderId="1" xfId="0" applyNumberFormat="1" applyFont="1" applyFill="1" applyBorder="1" applyAlignment="1">
      <alignment horizontal="right" vertical="top"/>
    </xf>
    <xf numFmtId="0" fontId="6" fillId="2" borderId="1" xfId="8" quotePrefix="1" applyNumberFormat="1" applyFont="1" applyFill="1" applyBorder="1" applyAlignment="1" applyProtection="1">
      <alignment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9">
    <cellStyle name="ex69" xfId="4"/>
    <cellStyle name="ex70" xfId="5"/>
    <cellStyle name="ex71" xfId="6"/>
    <cellStyle name="ex73" xfId="3"/>
    <cellStyle name="ex76" xfId="1"/>
    <cellStyle name="ex77" xfId="2"/>
    <cellStyle name="ex80" xfId="7"/>
    <cellStyle name="ex81" xf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tabSelected="1" topLeftCell="C3" zoomScale="90" zoomScaleNormal="90" workbookViewId="0">
      <selection activeCell="I114" sqref="I114"/>
    </sheetView>
  </sheetViews>
  <sheetFormatPr defaultColWidth="9.140625" defaultRowHeight="12.75" x14ac:dyDescent="0.2"/>
  <cols>
    <col min="1" max="1" width="9.140625" style="1" hidden="1" customWidth="1"/>
    <col min="2" max="2" width="21" style="1" hidden="1" customWidth="1"/>
    <col min="3" max="3" width="24.28515625" style="1" customWidth="1"/>
    <col min="4" max="4" width="56.42578125" style="1" customWidth="1"/>
    <col min="5" max="5" width="40.140625" style="1" customWidth="1"/>
    <col min="6" max="6" width="9.140625" style="1" hidden="1" customWidth="1"/>
    <col min="7" max="7" width="14.7109375" style="1" customWidth="1"/>
    <col min="8" max="8" width="15.28515625" style="2" customWidth="1"/>
    <col min="9" max="9" width="13.7109375" style="1" customWidth="1"/>
    <col min="10" max="10" width="14.42578125" style="1" customWidth="1"/>
    <col min="11" max="11" width="14.5703125" style="1" customWidth="1"/>
    <col min="12" max="12" width="13.5703125" style="1" customWidth="1"/>
    <col min="13" max="13" width="6" style="1" customWidth="1"/>
    <col min="14" max="14" width="11.140625" style="1" customWidth="1"/>
    <col min="15" max="16384" width="9.140625" style="1"/>
  </cols>
  <sheetData>
    <row r="1" spans="1:14" x14ac:dyDescent="0.2">
      <c r="J1" s="71"/>
      <c r="K1" s="71"/>
      <c r="L1" s="71"/>
    </row>
    <row r="2" spans="1:14" ht="37.15" customHeight="1" x14ac:dyDescent="0.2">
      <c r="C2" s="72" t="s">
        <v>218</v>
      </c>
      <c r="D2" s="72"/>
      <c r="E2" s="72"/>
      <c r="F2" s="72"/>
      <c r="G2" s="72"/>
      <c r="H2" s="72"/>
      <c r="I2" s="72"/>
      <c r="J2" s="72"/>
      <c r="K2" s="72"/>
      <c r="L2" s="72"/>
    </row>
    <row r="3" spans="1:14" ht="27" customHeight="1" x14ac:dyDescent="0.3">
      <c r="C3" s="40" t="s">
        <v>182</v>
      </c>
      <c r="D3" s="38"/>
      <c r="E3" s="39" t="s">
        <v>184</v>
      </c>
      <c r="F3" s="38"/>
      <c r="G3" s="38"/>
      <c r="H3" s="38"/>
      <c r="I3" s="38"/>
      <c r="J3" s="38"/>
      <c r="K3" s="38"/>
      <c r="L3" s="38"/>
    </row>
    <row r="4" spans="1:14" ht="28.9" customHeight="1" x14ac:dyDescent="0.3">
      <c r="C4" s="39" t="s">
        <v>183</v>
      </c>
      <c r="D4" s="38"/>
      <c r="E4" s="39" t="s">
        <v>185</v>
      </c>
      <c r="F4" s="38"/>
      <c r="G4" s="38"/>
      <c r="H4" s="38"/>
      <c r="I4" s="38"/>
      <c r="J4" s="38"/>
      <c r="K4" s="38"/>
      <c r="L4" s="38"/>
    </row>
    <row r="5" spans="1:14" ht="25.15" customHeight="1" x14ac:dyDescent="0.25">
      <c r="C5" s="39" t="s">
        <v>217</v>
      </c>
    </row>
    <row r="6" spans="1:14" ht="153" customHeight="1" x14ac:dyDescent="0.2">
      <c r="A6" s="73" t="s">
        <v>0</v>
      </c>
      <c r="B6" s="74" t="s">
        <v>1</v>
      </c>
      <c r="C6" s="73" t="s">
        <v>2</v>
      </c>
      <c r="D6" s="73"/>
      <c r="E6" s="73" t="s">
        <v>180</v>
      </c>
      <c r="F6" s="42" t="s">
        <v>3</v>
      </c>
      <c r="G6" s="75" t="s">
        <v>219</v>
      </c>
      <c r="H6" s="77" t="s">
        <v>220</v>
      </c>
      <c r="I6" s="75" t="s">
        <v>221</v>
      </c>
      <c r="J6" s="73" t="s">
        <v>181</v>
      </c>
      <c r="K6" s="73"/>
      <c r="L6" s="73"/>
    </row>
    <row r="7" spans="1:14" ht="51" x14ac:dyDescent="0.2">
      <c r="A7" s="73"/>
      <c r="B7" s="74"/>
      <c r="C7" s="42" t="s">
        <v>4</v>
      </c>
      <c r="D7" s="42" t="s">
        <v>5</v>
      </c>
      <c r="E7" s="73"/>
      <c r="F7" s="42"/>
      <c r="G7" s="76"/>
      <c r="H7" s="78"/>
      <c r="I7" s="76"/>
      <c r="J7" s="42" t="s">
        <v>222</v>
      </c>
      <c r="K7" s="42" t="s">
        <v>223</v>
      </c>
      <c r="L7" s="42" t="s">
        <v>224</v>
      </c>
    </row>
    <row r="8" spans="1:14" x14ac:dyDescent="0.2">
      <c r="A8" s="3">
        <v>1</v>
      </c>
      <c r="B8" s="5">
        <v>2</v>
      </c>
      <c r="C8" s="42">
        <v>3</v>
      </c>
      <c r="D8" s="42">
        <v>4</v>
      </c>
      <c r="E8" s="42">
        <v>5</v>
      </c>
      <c r="F8" s="42">
        <v>6</v>
      </c>
      <c r="G8" s="42">
        <v>7</v>
      </c>
      <c r="H8" s="4">
        <v>8</v>
      </c>
      <c r="I8" s="42">
        <v>9</v>
      </c>
      <c r="J8" s="42">
        <v>10</v>
      </c>
      <c r="K8" s="42">
        <v>11</v>
      </c>
      <c r="L8" s="42">
        <v>12</v>
      </c>
    </row>
    <row r="9" spans="1:14" s="9" customFormat="1" ht="25.9" customHeight="1" x14ac:dyDescent="0.2">
      <c r="A9" s="6"/>
      <c r="B9" s="7"/>
      <c r="C9" s="6"/>
      <c r="D9" s="8" t="s">
        <v>6</v>
      </c>
      <c r="E9" s="6"/>
      <c r="F9" s="6"/>
      <c r="G9" s="47">
        <f t="shared" ref="G9:L9" si="0">G10+G98</f>
        <v>32507686.379999999</v>
      </c>
      <c r="H9" s="47">
        <f t="shared" si="0"/>
        <v>22258789.880000003</v>
      </c>
      <c r="I9" s="47">
        <f t="shared" si="0"/>
        <v>36848771.379999995</v>
      </c>
      <c r="J9" s="47">
        <f t="shared" si="0"/>
        <v>32717817.620000001</v>
      </c>
      <c r="K9" s="47">
        <f t="shared" si="0"/>
        <v>29284293</v>
      </c>
      <c r="L9" s="47">
        <f t="shared" si="0"/>
        <v>29833737</v>
      </c>
    </row>
    <row r="10" spans="1:14" ht="22.15" customHeight="1" x14ac:dyDescent="0.2">
      <c r="A10" s="6"/>
      <c r="B10" s="10"/>
      <c r="C10" s="11" t="s">
        <v>7</v>
      </c>
      <c r="D10" s="12" t="s">
        <v>8</v>
      </c>
      <c r="E10" s="13"/>
      <c r="F10" s="13">
        <v>100</v>
      </c>
      <c r="G10" s="48">
        <f>G11+G17+G27+G39+G55+G61+G67+G94</f>
        <v>20617925</v>
      </c>
      <c r="H10" s="48">
        <f>H11+H17+H27+H36+H39+H55+H61+H67+H94</f>
        <v>18875312.540000003</v>
      </c>
      <c r="I10" s="48">
        <f>I11+I17+I27+I39+I55+I61+I67+I94</f>
        <v>23955102</v>
      </c>
      <c r="J10" s="48">
        <f>J11+J17+J27+J39+J55+J61+J67+J94</f>
        <v>23931760</v>
      </c>
      <c r="K10" s="48">
        <f>K11+K17+K27+K39+K55+K61+K67+K94</f>
        <v>24035120</v>
      </c>
      <c r="L10" s="48">
        <f>L11+L17+L27+L39+L55+L61+L67+L94</f>
        <v>24364120</v>
      </c>
      <c r="M10" s="14"/>
      <c r="N10" s="14"/>
    </row>
    <row r="11" spans="1:14" ht="24" customHeight="1" x14ac:dyDescent="0.2">
      <c r="A11" s="3"/>
      <c r="B11" s="15"/>
      <c r="C11" s="11" t="s">
        <v>9</v>
      </c>
      <c r="D11" s="12" t="s">
        <v>10</v>
      </c>
      <c r="E11" s="13"/>
      <c r="F11" s="13"/>
      <c r="G11" s="48">
        <f>G12</f>
        <v>13439000</v>
      </c>
      <c r="H11" s="48">
        <f t="shared" ref="H11:L11" si="1">H12</f>
        <v>11946778.270000001</v>
      </c>
      <c r="I11" s="48">
        <f t="shared" si="1"/>
        <v>14811000</v>
      </c>
      <c r="J11" s="48">
        <f t="shared" si="1"/>
        <v>15100000</v>
      </c>
      <c r="K11" s="48">
        <f t="shared" si="1"/>
        <v>15760000</v>
      </c>
      <c r="L11" s="48">
        <f t="shared" si="1"/>
        <v>15996000</v>
      </c>
      <c r="M11" s="14"/>
      <c r="N11" s="16"/>
    </row>
    <row r="12" spans="1:14" ht="23.45" customHeight="1" x14ac:dyDescent="0.2">
      <c r="C12" s="17" t="s">
        <v>11</v>
      </c>
      <c r="D12" s="18" t="s">
        <v>12</v>
      </c>
      <c r="E12" s="19" t="s">
        <v>13</v>
      </c>
      <c r="F12" s="20"/>
      <c r="G12" s="45">
        <f t="shared" ref="G12:H12" si="2">G13+G14+G15+G16</f>
        <v>13439000</v>
      </c>
      <c r="H12" s="45">
        <f t="shared" si="2"/>
        <v>11946778.270000001</v>
      </c>
      <c r="I12" s="45">
        <f>I13+I14+I15+I16</f>
        <v>14811000</v>
      </c>
      <c r="J12" s="45">
        <f t="shared" ref="J12:L12" si="3">J13+J14+J15+J16</f>
        <v>15100000</v>
      </c>
      <c r="K12" s="45">
        <f t="shared" si="3"/>
        <v>15760000</v>
      </c>
      <c r="L12" s="45">
        <f t="shared" si="3"/>
        <v>15996000</v>
      </c>
      <c r="M12" s="14"/>
      <c r="N12" s="14"/>
    </row>
    <row r="13" spans="1:14" ht="75.599999999999994" customHeight="1" x14ac:dyDescent="0.2">
      <c r="C13" s="21" t="s">
        <v>14</v>
      </c>
      <c r="D13" s="22" t="s">
        <v>15</v>
      </c>
      <c r="E13" s="19" t="s">
        <v>13</v>
      </c>
      <c r="F13" s="23"/>
      <c r="G13" s="43">
        <v>13364000</v>
      </c>
      <c r="H13" s="44">
        <v>11817023.060000001</v>
      </c>
      <c r="I13" s="43">
        <v>14673854</v>
      </c>
      <c r="J13" s="43">
        <v>14973000</v>
      </c>
      <c r="K13" s="43">
        <v>15649000</v>
      </c>
      <c r="L13" s="43">
        <v>15885000</v>
      </c>
      <c r="M13" s="14"/>
      <c r="N13" s="14"/>
    </row>
    <row r="14" spans="1:14" ht="104.45" customHeight="1" x14ac:dyDescent="0.2">
      <c r="C14" s="21" t="s">
        <v>16</v>
      </c>
      <c r="D14" s="22" t="s">
        <v>17</v>
      </c>
      <c r="E14" s="19" t="s">
        <v>13</v>
      </c>
      <c r="F14" s="23"/>
      <c r="G14" s="43">
        <v>25000</v>
      </c>
      <c r="H14" s="44">
        <v>24768.75</v>
      </c>
      <c r="I14" s="43">
        <v>30000</v>
      </c>
      <c r="J14" s="43">
        <v>31000</v>
      </c>
      <c r="K14" s="43">
        <v>27000</v>
      </c>
      <c r="L14" s="43">
        <v>27000</v>
      </c>
      <c r="M14" s="14"/>
      <c r="N14" s="14"/>
    </row>
    <row r="15" spans="1:14" ht="49.9" customHeight="1" x14ac:dyDescent="0.2">
      <c r="C15" s="21" t="s">
        <v>18</v>
      </c>
      <c r="D15" s="24" t="s">
        <v>19</v>
      </c>
      <c r="E15" s="19" t="s">
        <v>13</v>
      </c>
      <c r="F15" s="23"/>
      <c r="G15" s="43">
        <v>50000</v>
      </c>
      <c r="H15" s="44">
        <v>91970.13</v>
      </c>
      <c r="I15" s="43">
        <v>96146</v>
      </c>
      <c r="J15" s="43">
        <v>96000</v>
      </c>
      <c r="K15" s="43">
        <v>84000</v>
      </c>
      <c r="L15" s="43">
        <v>84000</v>
      </c>
      <c r="M15" s="14"/>
      <c r="N15" s="14"/>
    </row>
    <row r="16" spans="1:14" ht="80.25" customHeight="1" x14ac:dyDescent="0.2">
      <c r="C16" s="21" t="s">
        <v>225</v>
      </c>
      <c r="D16" s="53" t="s">
        <v>226</v>
      </c>
      <c r="E16" s="19" t="s">
        <v>13</v>
      </c>
      <c r="F16" s="23"/>
      <c r="G16" s="43">
        <v>0</v>
      </c>
      <c r="H16" s="44">
        <v>13016.33</v>
      </c>
      <c r="I16" s="43">
        <v>11000</v>
      </c>
      <c r="J16" s="43">
        <v>0</v>
      </c>
      <c r="K16" s="43">
        <v>0</v>
      </c>
      <c r="L16" s="43">
        <v>0</v>
      </c>
      <c r="M16" s="14"/>
      <c r="N16" s="14"/>
    </row>
    <row r="17" spans="3:14" ht="34.9" customHeight="1" x14ac:dyDescent="0.2">
      <c r="C17" s="17" t="s">
        <v>20</v>
      </c>
      <c r="D17" s="18" t="s">
        <v>21</v>
      </c>
      <c r="E17" s="25"/>
      <c r="F17" s="20"/>
      <c r="G17" s="45">
        <f>G18</f>
        <v>2625900</v>
      </c>
      <c r="H17" s="46">
        <f t="shared" ref="H17:L17" si="4">H18</f>
        <v>2190765.4</v>
      </c>
      <c r="I17" s="45">
        <f t="shared" si="4"/>
        <v>2625900</v>
      </c>
      <c r="J17" s="45">
        <f t="shared" si="4"/>
        <v>2779500</v>
      </c>
      <c r="K17" s="45">
        <f t="shared" si="4"/>
        <v>2787300</v>
      </c>
      <c r="L17" s="45">
        <f t="shared" si="4"/>
        <v>2835300</v>
      </c>
      <c r="M17" s="14"/>
      <c r="N17" s="14"/>
    </row>
    <row r="18" spans="3:14" ht="37.15" customHeight="1" x14ac:dyDescent="0.2">
      <c r="C18" s="21" t="s">
        <v>22</v>
      </c>
      <c r="D18" s="24" t="s">
        <v>23</v>
      </c>
      <c r="E18" s="26"/>
      <c r="F18" s="23"/>
      <c r="G18" s="43">
        <f>G19+G21+G23+G25</f>
        <v>2625900</v>
      </c>
      <c r="H18" s="43">
        <f t="shared" ref="H18:L18" si="5">H19+H21+H23+H25</f>
        <v>2190765.4</v>
      </c>
      <c r="I18" s="43">
        <f t="shared" si="5"/>
        <v>2625900</v>
      </c>
      <c r="J18" s="43">
        <f t="shared" si="5"/>
        <v>2779500</v>
      </c>
      <c r="K18" s="43">
        <f t="shared" si="5"/>
        <v>2787300</v>
      </c>
      <c r="L18" s="43">
        <f t="shared" si="5"/>
        <v>2835300</v>
      </c>
      <c r="M18" s="14"/>
      <c r="N18" s="14"/>
    </row>
    <row r="19" spans="3:14" ht="62.45" customHeight="1" x14ac:dyDescent="0.2">
      <c r="C19" s="21" t="s">
        <v>24</v>
      </c>
      <c r="D19" s="24" t="s">
        <v>25</v>
      </c>
      <c r="E19" s="19" t="s">
        <v>26</v>
      </c>
      <c r="F19" s="23"/>
      <c r="G19" s="43">
        <f>G20</f>
        <v>1205730</v>
      </c>
      <c r="H19" s="43">
        <f t="shared" ref="H19:L19" si="6">H20</f>
        <v>1001644.92</v>
      </c>
      <c r="I19" s="43">
        <f t="shared" si="6"/>
        <v>1205730</v>
      </c>
      <c r="J19" s="43">
        <f t="shared" si="6"/>
        <v>1256680</v>
      </c>
      <c r="K19" s="43">
        <f t="shared" si="6"/>
        <v>1247070</v>
      </c>
      <c r="L19" s="43">
        <f t="shared" si="6"/>
        <v>1248320</v>
      </c>
      <c r="M19" s="14"/>
      <c r="N19" s="14"/>
    </row>
    <row r="20" spans="3:14" ht="104.45" customHeight="1" x14ac:dyDescent="0.2">
      <c r="C20" s="51" t="s">
        <v>196</v>
      </c>
      <c r="D20" s="52" t="s">
        <v>197</v>
      </c>
      <c r="E20" s="19" t="s">
        <v>26</v>
      </c>
      <c r="F20" s="23"/>
      <c r="G20" s="43">
        <v>1205730</v>
      </c>
      <c r="H20" s="44">
        <v>1001644.92</v>
      </c>
      <c r="I20" s="43">
        <v>1205730</v>
      </c>
      <c r="J20" s="43">
        <v>1256680</v>
      </c>
      <c r="K20" s="43">
        <v>1247070</v>
      </c>
      <c r="L20" s="43">
        <v>1248320</v>
      </c>
      <c r="M20" s="14"/>
      <c r="N20" s="14"/>
    </row>
    <row r="21" spans="3:14" ht="72" customHeight="1" x14ac:dyDescent="0.2">
      <c r="C21" s="21" t="s">
        <v>27</v>
      </c>
      <c r="D21" s="22" t="s">
        <v>28</v>
      </c>
      <c r="E21" s="19" t="s">
        <v>26</v>
      </c>
      <c r="F21" s="23"/>
      <c r="G21" s="43">
        <f>G22</f>
        <v>6870</v>
      </c>
      <c r="H21" s="43">
        <f t="shared" ref="H21:L21" si="7">H22</f>
        <v>7161.63</v>
      </c>
      <c r="I21" s="43">
        <f t="shared" si="7"/>
        <v>6870</v>
      </c>
      <c r="J21" s="43">
        <f t="shared" si="7"/>
        <v>6960</v>
      </c>
      <c r="K21" s="43">
        <f t="shared" si="7"/>
        <v>6990</v>
      </c>
      <c r="L21" s="43">
        <f t="shared" si="7"/>
        <v>7210</v>
      </c>
      <c r="M21" s="14"/>
      <c r="N21" s="14"/>
    </row>
    <row r="22" spans="3:14" ht="124.9" customHeight="1" x14ac:dyDescent="0.2">
      <c r="C22" s="51" t="s">
        <v>198</v>
      </c>
      <c r="D22" s="52" t="s">
        <v>199</v>
      </c>
      <c r="E22" s="19" t="s">
        <v>26</v>
      </c>
      <c r="F22" s="23"/>
      <c r="G22" s="43">
        <v>6870</v>
      </c>
      <c r="H22" s="44">
        <v>7161.63</v>
      </c>
      <c r="I22" s="43">
        <v>6870</v>
      </c>
      <c r="J22" s="43">
        <v>6960</v>
      </c>
      <c r="K22" s="43">
        <v>6990</v>
      </c>
      <c r="L22" s="43">
        <v>7210</v>
      </c>
      <c r="M22" s="14"/>
      <c r="N22" s="14"/>
    </row>
    <row r="23" spans="3:14" ht="58.15" customHeight="1" x14ac:dyDescent="0.2">
      <c r="C23" s="21" t="s">
        <v>29</v>
      </c>
      <c r="D23" s="24" t="s">
        <v>30</v>
      </c>
      <c r="E23" s="19" t="s">
        <v>26</v>
      </c>
      <c r="F23" s="23"/>
      <c r="G23" s="43">
        <f>G24</f>
        <v>1586050</v>
      </c>
      <c r="H23" s="43">
        <f t="shared" ref="H23:L23" si="8">H24</f>
        <v>1358477.25</v>
      </c>
      <c r="I23" s="43">
        <f t="shared" si="8"/>
        <v>1586050</v>
      </c>
      <c r="J23" s="43">
        <f t="shared" si="8"/>
        <v>1673450</v>
      </c>
      <c r="K23" s="43">
        <f t="shared" si="8"/>
        <v>1687760</v>
      </c>
      <c r="L23" s="43">
        <f t="shared" si="8"/>
        <v>1739970</v>
      </c>
      <c r="M23" s="14"/>
      <c r="N23" s="14"/>
    </row>
    <row r="24" spans="3:14" ht="101.45" customHeight="1" x14ac:dyDescent="0.2">
      <c r="C24" s="51" t="s">
        <v>200</v>
      </c>
      <c r="D24" s="52" t="s">
        <v>201</v>
      </c>
      <c r="E24" s="19" t="s">
        <v>26</v>
      </c>
      <c r="F24" s="23"/>
      <c r="G24" s="43">
        <v>1586050</v>
      </c>
      <c r="H24" s="44">
        <v>1358477.25</v>
      </c>
      <c r="I24" s="43">
        <v>1586050</v>
      </c>
      <c r="J24" s="43">
        <v>1673450</v>
      </c>
      <c r="K24" s="43">
        <v>1687760</v>
      </c>
      <c r="L24" s="43">
        <v>1739970</v>
      </c>
      <c r="M24" s="14"/>
      <c r="N24" s="14"/>
    </row>
    <row r="25" spans="3:14" ht="66" customHeight="1" x14ac:dyDescent="0.2">
      <c r="C25" s="21" t="s">
        <v>31</v>
      </c>
      <c r="D25" s="24" t="s">
        <v>32</v>
      </c>
      <c r="E25" s="19" t="s">
        <v>26</v>
      </c>
      <c r="F25" s="23"/>
      <c r="G25" s="43">
        <f>G26</f>
        <v>-172750</v>
      </c>
      <c r="H25" s="43">
        <f t="shared" ref="H25:L25" si="9">H26</f>
        <v>-176518.39999999999</v>
      </c>
      <c r="I25" s="43">
        <f t="shared" si="9"/>
        <v>-172750</v>
      </c>
      <c r="J25" s="43">
        <f t="shared" si="9"/>
        <v>-157590</v>
      </c>
      <c r="K25" s="43">
        <f t="shared" si="9"/>
        <v>-154520</v>
      </c>
      <c r="L25" s="43">
        <f t="shared" si="9"/>
        <v>-160200</v>
      </c>
      <c r="M25" s="14"/>
      <c r="N25" s="14"/>
    </row>
    <row r="26" spans="3:14" ht="114" customHeight="1" x14ac:dyDescent="0.2">
      <c r="C26" s="21" t="s">
        <v>202</v>
      </c>
      <c r="D26" s="53" t="s">
        <v>203</v>
      </c>
      <c r="E26" s="19" t="s">
        <v>26</v>
      </c>
      <c r="F26" s="23"/>
      <c r="G26" s="43">
        <v>-172750</v>
      </c>
      <c r="H26" s="44">
        <v>-176518.39999999999</v>
      </c>
      <c r="I26" s="43">
        <v>-172750</v>
      </c>
      <c r="J26" s="43">
        <v>-157590</v>
      </c>
      <c r="K26" s="43">
        <v>-154520</v>
      </c>
      <c r="L26" s="43">
        <v>-160200</v>
      </c>
      <c r="M26" s="14"/>
      <c r="N26" s="14"/>
    </row>
    <row r="27" spans="3:14" ht="24" customHeight="1" x14ac:dyDescent="0.2">
      <c r="C27" s="17" t="s">
        <v>33</v>
      </c>
      <c r="D27" s="18" t="s">
        <v>34</v>
      </c>
      <c r="E27" s="27" t="s">
        <v>13</v>
      </c>
      <c r="F27" s="20"/>
      <c r="G27" s="45">
        <f t="shared" ref="G27:L27" si="10">G28+G30</f>
        <v>3066000</v>
      </c>
      <c r="H27" s="45">
        <f t="shared" si="10"/>
        <v>2350524.2799999998</v>
      </c>
      <c r="I27" s="45">
        <f t="shared" si="10"/>
        <v>3756000</v>
      </c>
      <c r="J27" s="45">
        <f t="shared" si="10"/>
        <v>3801000</v>
      </c>
      <c r="K27" s="45">
        <f t="shared" si="10"/>
        <v>3844000</v>
      </c>
      <c r="L27" s="45">
        <f t="shared" si="10"/>
        <v>3889000</v>
      </c>
      <c r="M27" s="14"/>
      <c r="N27" s="14"/>
    </row>
    <row r="28" spans="3:14" ht="21" customHeight="1" x14ac:dyDescent="0.2">
      <c r="C28" s="21" t="s">
        <v>35</v>
      </c>
      <c r="D28" s="24" t="s">
        <v>36</v>
      </c>
      <c r="E28" s="19" t="s">
        <v>13</v>
      </c>
      <c r="F28" s="23"/>
      <c r="G28" s="43">
        <f>G29</f>
        <v>1618000</v>
      </c>
      <c r="H28" s="43">
        <f t="shared" ref="H28:L28" si="11">H29</f>
        <v>516109.82</v>
      </c>
      <c r="I28" s="43">
        <f t="shared" si="11"/>
        <v>1953000</v>
      </c>
      <c r="J28" s="43">
        <f t="shared" si="11"/>
        <v>1987000</v>
      </c>
      <c r="K28" s="43">
        <f t="shared" si="11"/>
        <v>2017000</v>
      </c>
      <c r="L28" s="43">
        <f t="shared" si="11"/>
        <v>2046000</v>
      </c>
      <c r="M28" s="14"/>
      <c r="N28" s="14"/>
    </row>
    <row r="29" spans="3:14" ht="52.15" customHeight="1" x14ac:dyDescent="0.2">
      <c r="C29" s="21" t="s">
        <v>37</v>
      </c>
      <c r="D29" s="24" t="s">
        <v>38</v>
      </c>
      <c r="E29" s="19" t="s">
        <v>13</v>
      </c>
      <c r="F29" s="23"/>
      <c r="G29" s="43">
        <v>1618000</v>
      </c>
      <c r="H29" s="44">
        <v>516109.82</v>
      </c>
      <c r="I29" s="43">
        <v>1953000</v>
      </c>
      <c r="J29" s="43">
        <v>1987000</v>
      </c>
      <c r="K29" s="43">
        <v>2017000</v>
      </c>
      <c r="L29" s="43">
        <v>2046000</v>
      </c>
      <c r="M29" s="14"/>
      <c r="N29" s="14"/>
    </row>
    <row r="30" spans="3:14" ht="25.9" customHeight="1" x14ac:dyDescent="0.2">
      <c r="C30" s="21" t="s">
        <v>39</v>
      </c>
      <c r="D30" s="24" t="s">
        <v>40</v>
      </c>
      <c r="E30" s="19" t="s">
        <v>13</v>
      </c>
      <c r="F30" s="23"/>
      <c r="G30" s="43">
        <f>G31+G34</f>
        <v>1448000</v>
      </c>
      <c r="H30" s="43">
        <f t="shared" ref="H30:L30" si="12">H31+H34</f>
        <v>1834414.46</v>
      </c>
      <c r="I30" s="43">
        <f t="shared" si="12"/>
        <v>1803000</v>
      </c>
      <c r="J30" s="43">
        <f t="shared" si="12"/>
        <v>1814000</v>
      </c>
      <c r="K30" s="43">
        <f t="shared" si="12"/>
        <v>1827000</v>
      </c>
      <c r="L30" s="43">
        <f t="shared" si="12"/>
        <v>1843000</v>
      </c>
      <c r="M30" s="14"/>
      <c r="N30" s="14"/>
    </row>
    <row r="31" spans="3:14" ht="22.9" customHeight="1" x14ac:dyDescent="0.2">
      <c r="C31" s="21" t="s">
        <v>41</v>
      </c>
      <c r="D31" s="24" t="s">
        <v>42</v>
      </c>
      <c r="E31" s="19" t="s">
        <v>13</v>
      </c>
      <c r="F31" s="23"/>
      <c r="G31" s="43">
        <f>G32+G33</f>
        <v>1233000</v>
      </c>
      <c r="H31" s="43">
        <f t="shared" ref="H31:L31" si="13">H32+H33</f>
        <v>1771086.06</v>
      </c>
      <c r="I31" s="43">
        <f t="shared" si="13"/>
        <v>1613000</v>
      </c>
      <c r="J31" s="43">
        <f t="shared" si="13"/>
        <v>1619000</v>
      </c>
      <c r="K31" s="43">
        <f t="shared" si="13"/>
        <v>1627000</v>
      </c>
      <c r="L31" s="43">
        <f t="shared" si="13"/>
        <v>1636000</v>
      </c>
      <c r="M31" s="14"/>
      <c r="N31" s="14"/>
    </row>
    <row r="32" spans="3:14" ht="3.6" hidden="1" customHeight="1" x14ac:dyDescent="0.2">
      <c r="C32" s="21" t="s">
        <v>43</v>
      </c>
      <c r="D32" s="24" t="s">
        <v>44</v>
      </c>
      <c r="E32" s="19" t="s">
        <v>13</v>
      </c>
      <c r="F32" s="23"/>
      <c r="G32" s="43"/>
      <c r="H32" s="44"/>
      <c r="I32" s="43"/>
      <c r="J32" s="43"/>
      <c r="K32" s="43"/>
      <c r="L32" s="43"/>
      <c r="M32" s="14"/>
      <c r="N32" s="14"/>
    </row>
    <row r="33" spans="3:14" ht="34.9" customHeight="1" x14ac:dyDescent="0.2">
      <c r="C33" s="21" t="s">
        <v>45</v>
      </c>
      <c r="D33" s="24" t="s">
        <v>46</v>
      </c>
      <c r="E33" s="19" t="s">
        <v>13</v>
      </c>
      <c r="F33" s="23"/>
      <c r="G33" s="43">
        <v>1233000</v>
      </c>
      <c r="H33" s="44">
        <v>1771086.06</v>
      </c>
      <c r="I33" s="43">
        <v>1613000</v>
      </c>
      <c r="J33" s="43">
        <v>1619000</v>
      </c>
      <c r="K33" s="43">
        <v>1627000</v>
      </c>
      <c r="L33" s="43">
        <v>1636000</v>
      </c>
      <c r="M33" s="14"/>
      <c r="N33" s="14"/>
    </row>
    <row r="34" spans="3:14" ht="22.9" customHeight="1" x14ac:dyDescent="0.2">
      <c r="C34" s="21" t="s">
        <v>47</v>
      </c>
      <c r="D34" s="24" t="s">
        <v>48</v>
      </c>
      <c r="E34" s="19" t="s">
        <v>13</v>
      </c>
      <c r="F34" s="23"/>
      <c r="G34" s="43">
        <f>G35</f>
        <v>215000</v>
      </c>
      <c r="H34" s="43">
        <f t="shared" ref="H34:L34" si="14">H35</f>
        <v>63328.4</v>
      </c>
      <c r="I34" s="43">
        <f t="shared" si="14"/>
        <v>190000</v>
      </c>
      <c r="J34" s="43">
        <f t="shared" si="14"/>
        <v>195000</v>
      </c>
      <c r="K34" s="43">
        <f t="shared" si="14"/>
        <v>200000</v>
      </c>
      <c r="L34" s="43">
        <f t="shared" si="14"/>
        <v>207000</v>
      </c>
      <c r="M34" s="14"/>
      <c r="N34" s="14"/>
    </row>
    <row r="35" spans="3:14" ht="35.450000000000003" customHeight="1" x14ac:dyDescent="0.2">
      <c r="C35" s="21" t="s">
        <v>49</v>
      </c>
      <c r="D35" s="24" t="s">
        <v>50</v>
      </c>
      <c r="E35" s="19" t="s">
        <v>13</v>
      </c>
      <c r="F35" s="23"/>
      <c r="G35" s="43">
        <v>215000</v>
      </c>
      <c r="H35" s="44">
        <v>63328.4</v>
      </c>
      <c r="I35" s="43">
        <v>190000</v>
      </c>
      <c r="J35" s="43">
        <v>195000</v>
      </c>
      <c r="K35" s="43">
        <v>200000</v>
      </c>
      <c r="L35" s="43">
        <v>207000</v>
      </c>
      <c r="M35" s="14"/>
      <c r="N35" s="14"/>
    </row>
    <row r="36" spans="3:14" ht="40.5" customHeight="1" x14ac:dyDescent="0.2">
      <c r="C36" s="61" t="s">
        <v>227</v>
      </c>
      <c r="D36" s="62" t="s">
        <v>228</v>
      </c>
      <c r="E36" s="63"/>
      <c r="F36" s="23"/>
      <c r="G36" s="46">
        <f>SUM(G37)</f>
        <v>0</v>
      </c>
      <c r="H36" s="46">
        <f>SUM(H37)</f>
        <v>-2646.06</v>
      </c>
      <c r="I36" s="46">
        <f t="shared" ref="I36:L37" si="15">SUM(I37)</f>
        <v>0</v>
      </c>
      <c r="J36" s="46">
        <f t="shared" si="15"/>
        <v>0</v>
      </c>
      <c r="K36" s="46">
        <f t="shared" si="15"/>
        <v>0</v>
      </c>
      <c r="L36" s="46">
        <f t="shared" si="15"/>
        <v>0</v>
      </c>
      <c r="M36" s="14"/>
      <c r="N36" s="14"/>
    </row>
    <row r="37" spans="3:14" ht="35.450000000000003" customHeight="1" x14ac:dyDescent="0.2">
      <c r="C37" s="21" t="s">
        <v>229</v>
      </c>
      <c r="D37" s="53" t="s">
        <v>34</v>
      </c>
      <c r="E37" s="63"/>
      <c r="F37" s="23"/>
      <c r="G37" s="44">
        <f>SUM(G38)</f>
        <v>0</v>
      </c>
      <c r="H37" s="44">
        <f>SUM(H38)</f>
        <v>-2646.06</v>
      </c>
      <c r="I37" s="44">
        <f t="shared" si="15"/>
        <v>0</v>
      </c>
      <c r="J37" s="44">
        <f t="shared" si="15"/>
        <v>0</v>
      </c>
      <c r="K37" s="44">
        <f t="shared" si="15"/>
        <v>0</v>
      </c>
      <c r="L37" s="44">
        <f t="shared" si="15"/>
        <v>0</v>
      </c>
      <c r="M37" s="14"/>
      <c r="N37" s="14"/>
    </row>
    <row r="38" spans="3:14" ht="35.450000000000003" customHeight="1" x14ac:dyDescent="0.2">
      <c r="C38" s="21" t="s">
        <v>230</v>
      </c>
      <c r="D38" s="53" t="s">
        <v>231</v>
      </c>
      <c r="E38" s="63" t="s">
        <v>13</v>
      </c>
      <c r="F38" s="23"/>
      <c r="G38" s="43">
        <v>0</v>
      </c>
      <c r="H38" s="44">
        <v>-2646.06</v>
      </c>
      <c r="I38" s="43">
        <v>0</v>
      </c>
      <c r="J38" s="43">
        <v>0</v>
      </c>
      <c r="K38" s="43">
        <v>0</v>
      </c>
      <c r="L38" s="43">
        <v>0</v>
      </c>
      <c r="M38" s="14"/>
      <c r="N38" s="14"/>
    </row>
    <row r="39" spans="3:14" ht="36.6" customHeight="1" x14ac:dyDescent="0.2">
      <c r="C39" s="17" t="s">
        <v>52</v>
      </c>
      <c r="D39" s="18" t="s">
        <v>53</v>
      </c>
      <c r="E39" s="25"/>
      <c r="F39" s="20"/>
      <c r="G39" s="45">
        <f t="shared" ref="G39:L39" si="16">G40+G47</f>
        <v>1457895</v>
      </c>
      <c r="H39" s="45">
        <f t="shared" si="16"/>
        <v>1420303.17</v>
      </c>
      <c r="I39" s="45">
        <f t="shared" si="16"/>
        <v>1816475</v>
      </c>
      <c r="J39" s="45">
        <f t="shared" si="16"/>
        <v>2222160</v>
      </c>
      <c r="K39" s="45">
        <f t="shared" si="16"/>
        <v>1614720</v>
      </c>
      <c r="L39" s="45">
        <f t="shared" si="16"/>
        <v>1614720</v>
      </c>
      <c r="M39" s="14"/>
      <c r="N39" s="14"/>
    </row>
    <row r="40" spans="3:14" ht="75" customHeight="1" x14ac:dyDescent="0.2">
      <c r="C40" s="21" t="s">
        <v>55</v>
      </c>
      <c r="D40" s="22" t="s">
        <v>56</v>
      </c>
      <c r="E40" s="29"/>
      <c r="F40" s="23"/>
      <c r="G40" s="43">
        <f t="shared" ref="G40:L40" si="17">G41+G43+G45</f>
        <v>1447175</v>
      </c>
      <c r="H40" s="43">
        <f t="shared" si="17"/>
        <v>1420303.17</v>
      </c>
      <c r="I40" s="43">
        <f t="shared" si="17"/>
        <v>1816475</v>
      </c>
      <c r="J40" s="43">
        <f t="shared" si="17"/>
        <v>2211440</v>
      </c>
      <c r="K40" s="43">
        <f t="shared" si="17"/>
        <v>1604000</v>
      </c>
      <c r="L40" s="43">
        <f t="shared" si="17"/>
        <v>1604000</v>
      </c>
      <c r="M40" s="14"/>
      <c r="N40" s="14"/>
    </row>
    <row r="41" spans="3:14" ht="62.45" customHeight="1" x14ac:dyDescent="0.2">
      <c r="C41" s="21" t="s">
        <v>57</v>
      </c>
      <c r="D41" s="22" t="s">
        <v>58</v>
      </c>
      <c r="E41" s="29"/>
      <c r="F41" s="23"/>
      <c r="G41" s="43">
        <f>G42</f>
        <v>1443175</v>
      </c>
      <c r="H41" s="43">
        <f t="shared" ref="H41:L41" si="18">H42</f>
        <v>1420208.22</v>
      </c>
      <c r="I41" s="43">
        <f t="shared" si="18"/>
        <v>1812475</v>
      </c>
      <c r="J41" s="43">
        <f t="shared" si="18"/>
        <v>2207440</v>
      </c>
      <c r="K41" s="43">
        <f t="shared" si="18"/>
        <v>1600000</v>
      </c>
      <c r="L41" s="43">
        <f t="shared" si="18"/>
        <v>1600000</v>
      </c>
      <c r="M41" s="14"/>
      <c r="N41" s="14"/>
    </row>
    <row r="42" spans="3:14" ht="72" customHeight="1" x14ac:dyDescent="0.2">
      <c r="C42" s="21" t="s">
        <v>59</v>
      </c>
      <c r="D42" s="22" t="s">
        <v>60</v>
      </c>
      <c r="E42" s="19" t="s">
        <v>209</v>
      </c>
      <c r="F42" s="23"/>
      <c r="G42" s="43">
        <v>1443175</v>
      </c>
      <c r="H42" s="44">
        <v>1420208.22</v>
      </c>
      <c r="I42" s="43">
        <v>1812475</v>
      </c>
      <c r="J42" s="43">
        <v>2207440</v>
      </c>
      <c r="K42" s="43">
        <v>1600000</v>
      </c>
      <c r="L42" s="43">
        <v>1600000</v>
      </c>
      <c r="M42" s="14"/>
      <c r="N42" s="14"/>
    </row>
    <row r="43" spans="3:14" ht="71.45" hidden="1" customHeight="1" x14ac:dyDescent="0.2">
      <c r="C43" s="21" t="s">
        <v>61</v>
      </c>
      <c r="D43" s="22" t="s">
        <v>62</v>
      </c>
      <c r="E43" s="29"/>
      <c r="F43" s="23"/>
      <c r="G43" s="43">
        <f>G44</f>
        <v>0</v>
      </c>
      <c r="H43" s="44">
        <f t="shared" ref="H43:L43" si="19">H44</f>
        <v>0</v>
      </c>
      <c r="I43" s="43">
        <f t="shared" si="19"/>
        <v>0</v>
      </c>
      <c r="J43" s="43">
        <f t="shared" si="19"/>
        <v>0</v>
      </c>
      <c r="K43" s="43">
        <f t="shared" si="19"/>
        <v>0</v>
      </c>
      <c r="L43" s="43">
        <f t="shared" si="19"/>
        <v>0</v>
      </c>
      <c r="M43" s="14"/>
      <c r="N43" s="14"/>
    </row>
    <row r="44" spans="3:14" ht="76.150000000000006" hidden="1" customHeight="1" x14ac:dyDescent="0.2">
      <c r="C44" s="21" t="s">
        <v>63</v>
      </c>
      <c r="D44" s="22" t="s">
        <v>64</v>
      </c>
      <c r="E44" s="26" t="s">
        <v>54</v>
      </c>
      <c r="F44" s="23"/>
      <c r="G44" s="43">
        <v>0</v>
      </c>
      <c r="H44" s="44">
        <v>0</v>
      </c>
      <c r="I44" s="43">
        <v>0</v>
      </c>
      <c r="J44" s="43">
        <v>0</v>
      </c>
      <c r="K44" s="43">
        <v>0</v>
      </c>
      <c r="L44" s="43">
        <v>0</v>
      </c>
      <c r="M44" s="14"/>
      <c r="N44" s="14"/>
    </row>
    <row r="45" spans="3:14" ht="73.150000000000006" customHeight="1" x14ac:dyDescent="0.2">
      <c r="C45" s="21" t="s">
        <v>65</v>
      </c>
      <c r="D45" s="22" t="s">
        <v>66</v>
      </c>
      <c r="E45" s="29"/>
      <c r="F45" s="23"/>
      <c r="G45" s="43">
        <f>G46</f>
        <v>4000</v>
      </c>
      <c r="H45" s="43">
        <f t="shared" ref="H45:L45" si="20">H46</f>
        <v>94.95</v>
      </c>
      <c r="I45" s="43">
        <f t="shared" si="20"/>
        <v>4000</v>
      </c>
      <c r="J45" s="43">
        <f t="shared" si="20"/>
        <v>4000</v>
      </c>
      <c r="K45" s="43">
        <f t="shared" si="20"/>
        <v>4000</v>
      </c>
      <c r="L45" s="43">
        <f t="shared" si="20"/>
        <v>4000</v>
      </c>
      <c r="M45" s="14"/>
      <c r="N45" s="14"/>
    </row>
    <row r="46" spans="3:14" ht="56.45" customHeight="1" x14ac:dyDescent="0.2">
      <c r="C46" s="21" t="s">
        <v>67</v>
      </c>
      <c r="D46" s="24" t="s">
        <v>68</v>
      </c>
      <c r="E46" s="19" t="s">
        <v>209</v>
      </c>
      <c r="F46" s="23"/>
      <c r="G46" s="43">
        <v>4000</v>
      </c>
      <c r="H46" s="44">
        <v>94.95</v>
      </c>
      <c r="I46" s="43">
        <v>4000</v>
      </c>
      <c r="J46" s="43">
        <v>4000</v>
      </c>
      <c r="K46" s="43">
        <v>4000</v>
      </c>
      <c r="L46" s="43">
        <v>4000</v>
      </c>
      <c r="M46" s="14"/>
      <c r="N46" s="14"/>
    </row>
    <row r="47" spans="3:14" ht="25.5" x14ac:dyDescent="0.2">
      <c r="C47" s="21" t="s">
        <v>70</v>
      </c>
      <c r="D47" s="24" t="s">
        <v>71</v>
      </c>
      <c r="E47" s="26"/>
      <c r="F47" s="26"/>
      <c r="G47" s="50">
        <f>G48</f>
        <v>10720</v>
      </c>
      <c r="H47" s="49">
        <f t="shared" ref="H47:L49" si="21">H48</f>
        <v>0</v>
      </c>
      <c r="I47" s="50">
        <f>I48</f>
        <v>0</v>
      </c>
      <c r="J47" s="50">
        <f t="shared" si="21"/>
        <v>10720</v>
      </c>
      <c r="K47" s="50">
        <f t="shared" si="21"/>
        <v>10720</v>
      </c>
      <c r="L47" s="50">
        <f t="shared" si="21"/>
        <v>10720</v>
      </c>
      <c r="M47" s="14"/>
      <c r="N47" s="14"/>
    </row>
    <row r="48" spans="3:14" ht="38.25" x14ac:dyDescent="0.2">
      <c r="C48" s="21" t="s">
        <v>72</v>
      </c>
      <c r="D48" s="24" t="s">
        <v>73</v>
      </c>
      <c r="E48" s="26"/>
      <c r="F48" s="26"/>
      <c r="G48" s="50">
        <f>G49</f>
        <v>10720</v>
      </c>
      <c r="H48" s="49">
        <f t="shared" si="21"/>
        <v>0</v>
      </c>
      <c r="I48" s="50">
        <f>I49</f>
        <v>0</v>
      </c>
      <c r="J48" s="50">
        <f t="shared" si="21"/>
        <v>10720</v>
      </c>
      <c r="K48" s="50">
        <f t="shared" si="21"/>
        <v>10720</v>
      </c>
      <c r="L48" s="50">
        <f t="shared" si="21"/>
        <v>10720</v>
      </c>
      <c r="M48" s="14"/>
      <c r="N48" s="14"/>
    </row>
    <row r="49" spans="3:14" ht="46.9" customHeight="1" x14ac:dyDescent="0.2">
      <c r="C49" s="21" t="s">
        <v>74</v>
      </c>
      <c r="D49" s="24" t="s">
        <v>73</v>
      </c>
      <c r="E49" s="19" t="s">
        <v>209</v>
      </c>
      <c r="F49" s="26"/>
      <c r="G49" s="50">
        <f>G50</f>
        <v>10720</v>
      </c>
      <c r="H49" s="50">
        <f t="shared" si="21"/>
        <v>0</v>
      </c>
      <c r="I49" s="50">
        <f t="shared" si="21"/>
        <v>0</v>
      </c>
      <c r="J49" s="50">
        <f t="shared" si="21"/>
        <v>10720</v>
      </c>
      <c r="K49" s="50">
        <f t="shared" si="21"/>
        <v>10720</v>
      </c>
      <c r="L49" s="50">
        <f t="shared" si="21"/>
        <v>10720</v>
      </c>
      <c r="M49" s="14"/>
      <c r="N49" s="14"/>
    </row>
    <row r="50" spans="3:14" ht="44.45" customHeight="1" x14ac:dyDescent="0.2">
      <c r="C50" s="21" t="s">
        <v>75</v>
      </c>
      <c r="D50" s="24" t="s">
        <v>76</v>
      </c>
      <c r="E50" s="19" t="s">
        <v>209</v>
      </c>
      <c r="F50" s="26"/>
      <c r="G50" s="50">
        <v>10720</v>
      </c>
      <c r="H50" s="49">
        <v>0</v>
      </c>
      <c r="I50" s="49">
        <v>0</v>
      </c>
      <c r="J50" s="50">
        <v>10720</v>
      </c>
      <c r="K50" s="50">
        <v>10720</v>
      </c>
      <c r="L50" s="50">
        <v>10720</v>
      </c>
      <c r="M50" s="14"/>
      <c r="N50" s="14"/>
    </row>
    <row r="51" spans="3:14" ht="79.900000000000006" hidden="1" customHeight="1" x14ac:dyDescent="0.2">
      <c r="C51" s="21" t="s">
        <v>77</v>
      </c>
      <c r="D51" s="24" t="s">
        <v>78</v>
      </c>
      <c r="E51" s="26"/>
      <c r="F51" s="26"/>
      <c r="G51" s="50">
        <f>G52</f>
        <v>0</v>
      </c>
      <c r="H51" s="49">
        <f t="shared" ref="H51:L51" si="22">H52</f>
        <v>0</v>
      </c>
      <c r="I51" s="50">
        <f t="shared" si="22"/>
        <v>0</v>
      </c>
      <c r="J51" s="50">
        <f t="shared" si="22"/>
        <v>0</v>
      </c>
      <c r="K51" s="50">
        <f t="shared" si="22"/>
        <v>0</v>
      </c>
      <c r="L51" s="50">
        <f t="shared" si="22"/>
        <v>0</v>
      </c>
      <c r="M51" s="14"/>
      <c r="N51" s="14"/>
    </row>
    <row r="52" spans="3:14" ht="78" hidden="1" customHeight="1" x14ac:dyDescent="0.2">
      <c r="C52" s="21" t="s">
        <v>79</v>
      </c>
      <c r="D52" s="24" t="s">
        <v>80</v>
      </c>
      <c r="E52" s="26"/>
      <c r="F52" s="26"/>
      <c r="G52" s="50">
        <f>G53+G54</f>
        <v>0</v>
      </c>
      <c r="H52" s="50">
        <f t="shared" ref="H52:L52" si="23">H53+H54</f>
        <v>0</v>
      </c>
      <c r="I52" s="50">
        <f t="shared" si="23"/>
        <v>0</v>
      </c>
      <c r="J52" s="50">
        <f t="shared" si="23"/>
        <v>0</v>
      </c>
      <c r="K52" s="50">
        <f t="shared" si="23"/>
        <v>0</v>
      </c>
      <c r="L52" s="50">
        <f t="shared" si="23"/>
        <v>0</v>
      </c>
      <c r="M52" s="14"/>
      <c r="N52" s="14"/>
    </row>
    <row r="53" spans="3:14" ht="66" hidden="1" customHeight="1" x14ac:dyDescent="0.2">
      <c r="C53" s="21" t="s">
        <v>81</v>
      </c>
      <c r="D53" s="24" t="s">
        <v>82</v>
      </c>
      <c r="E53" s="26" t="s">
        <v>54</v>
      </c>
      <c r="F53" s="26"/>
      <c r="G53" s="50"/>
      <c r="H53" s="49"/>
      <c r="I53" s="50"/>
      <c r="J53" s="50"/>
      <c r="K53" s="50"/>
      <c r="L53" s="50"/>
      <c r="M53" s="14"/>
      <c r="N53" s="14"/>
    </row>
    <row r="54" spans="3:14" ht="76.150000000000006" hidden="1" customHeight="1" x14ac:dyDescent="0.2">
      <c r="C54" s="23" t="s">
        <v>83</v>
      </c>
      <c r="D54" s="24" t="s">
        <v>84</v>
      </c>
      <c r="E54" s="28" t="s">
        <v>51</v>
      </c>
      <c r="F54" s="26"/>
      <c r="G54" s="50">
        <v>0</v>
      </c>
      <c r="H54" s="49">
        <v>0</v>
      </c>
      <c r="I54" s="50">
        <v>0</v>
      </c>
      <c r="J54" s="50">
        <v>0</v>
      </c>
      <c r="K54" s="50">
        <v>0</v>
      </c>
      <c r="L54" s="50">
        <v>0</v>
      </c>
      <c r="M54" s="14"/>
      <c r="N54" s="14"/>
    </row>
    <row r="55" spans="3:14" ht="18" hidden="1" customHeight="1" x14ac:dyDescent="0.2">
      <c r="C55" s="17" t="s">
        <v>85</v>
      </c>
      <c r="D55" s="18" t="s">
        <v>86</v>
      </c>
      <c r="E55" s="29"/>
      <c r="F55" s="23"/>
      <c r="G55" s="45">
        <f>G56</f>
        <v>0</v>
      </c>
      <c r="H55" s="45">
        <f t="shared" ref="H55:L55" si="24">H56</f>
        <v>0</v>
      </c>
      <c r="I55" s="45">
        <f t="shared" si="24"/>
        <v>0</v>
      </c>
      <c r="J55" s="45">
        <f t="shared" si="24"/>
        <v>0</v>
      </c>
      <c r="K55" s="45">
        <f t="shared" si="24"/>
        <v>0</v>
      </c>
      <c r="L55" s="45">
        <f t="shared" si="24"/>
        <v>0</v>
      </c>
      <c r="M55" s="14"/>
      <c r="N55" s="14"/>
    </row>
    <row r="56" spans="3:14" hidden="1" x14ac:dyDescent="0.2">
      <c r="C56" s="21" t="s">
        <v>87</v>
      </c>
      <c r="D56" s="24" t="s">
        <v>88</v>
      </c>
      <c r="E56" s="29"/>
      <c r="F56" s="23"/>
      <c r="G56" s="43">
        <f>G57+G58+G59+G60</f>
        <v>0</v>
      </c>
      <c r="H56" s="43">
        <f t="shared" ref="H56:L56" si="25">H57+H58+H59+H60</f>
        <v>0</v>
      </c>
      <c r="I56" s="43">
        <f t="shared" si="25"/>
        <v>0</v>
      </c>
      <c r="J56" s="43">
        <f t="shared" si="25"/>
        <v>0</v>
      </c>
      <c r="K56" s="43">
        <f t="shared" si="25"/>
        <v>0</v>
      </c>
      <c r="L56" s="43">
        <f t="shared" si="25"/>
        <v>0</v>
      </c>
      <c r="M56" s="14"/>
      <c r="N56" s="14"/>
    </row>
    <row r="57" spans="3:14" ht="25.5" hidden="1" x14ac:dyDescent="0.2">
      <c r="C57" s="21" t="s">
        <v>89</v>
      </c>
      <c r="D57" s="24" t="s">
        <v>90</v>
      </c>
      <c r="E57" s="31" t="s">
        <v>91</v>
      </c>
      <c r="F57" s="23"/>
      <c r="G57" s="43"/>
      <c r="H57" s="44"/>
      <c r="I57" s="43"/>
      <c r="J57" s="43"/>
      <c r="K57" s="43"/>
      <c r="L57" s="43"/>
      <c r="M57" s="14"/>
      <c r="N57" s="14"/>
    </row>
    <row r="58" spans="3:14" ht="25.5" hidden="1" x14ac:dyDescent="0.2">
      <c r="C58" s="21" t="s">
        <v>92</v>
      </c>
      <c r="D58" s="24" t="s">
        <v>93</v>
      </c>
      <c r="E58" s="31" t="s">
        <v>91</v>
      </c>
      <c r="F58" s="23"/>
      <c r="G58" s="43"/>
      <c r="H58" s="44"/>
      <c r="I58" s="43"/>
      <c r="J58" s="43"/>
      <c r="K58" s="43"/>
      <c r="L58" s="43"/>
      <c r="M58" s="14"/>
      <c r="N58" s="14"/>
    </row>
    <row r="59" spans="3:14" ht="25.5" hidden="1" x14ac:dyDescent="0.2">
      <c r="C59" s="21" t="s">
        <v>94</v>
      </c>
      <c r="D59" s="24" t="s">
        <v>95</v>
      </c>
      <c r="E59" s="31" t="s">
        <v>91</v>
      </c>
      <c r="F59" s="23"/>
      <c r="G59" s="43"/>
      <c r="H59" s="44"/>
      <c r="I59" s="43"/>
      <c r="J59" s="43"/>
      <c r="K59" s="43"/>
      <c r="L59" s="43"/>
      <c r="M59" s="14"/>
      <c r="N59" s="14"/>
    </row>
    <row r="60" spans="3:14" ht="25.5" hidden="1" x14ac:dyDescent="0.2">
      <c r="C60" s="21" t="s">
        <v>96</v>
      </c>
      <c r="D60" s="24" t="s">
        <v>97</v>
      </c>
      <c r="E60" s="31" t="s">
        <v>91</v>
      </c>
      <c r="F60" s="23"/>
      <c r="G60" s="43"/>
      <c r="H60" s="44"/>
      <c r="I60" s="43"/>
      <c r="J60" s="43"/>
      <c r="K60" s="43"/>
      <c r="L60" s="43"/>
      <c r="M60" s="14"/>
      <c r="N60" s="14"/>
    </row>
    <row r="61" spans="3:14" ht="27" customHeight="1" x14ac:dyDescent="0.2">
      <c r="C61" s="17" t="s">
        <v>98</v>
      </c>
      <c r="D61" s="18" t="s">
        <v>99</v>
      </c>
      <c r="E61" s="25"/>
      <c r="F61" s="20"/>
      <c r="G61" s="45">
        <f>G62</f>
        <v>0</v>
      </c>
      <c r="H61" s="45">
        <f t="shared" ref="H61:L61" si="26">H62</f>
        <v>948551.94</v>
      </c>
      <c r="I61" s="45">
        <f t="shared" si="26"/>
        <v>945727</v>
      </c>
      <c r="J61" s="45">
        <f t="shared" si="26"/>
        <v>0</v>
      </c>
      <c r="K61" s="45">
        <f t="shared" si="26"/>
        <v>0</v>
      </c>
      <c r="L61" s="45">
        <f t="shared" si="26"/>
        <v>0</v>
      </c>
      <c r="M61" s="14"/>
      <c r="N61" s="14"/>
    </row>
    <row r="62" spans="3:14" ht="32.450000000000003" customHeight="1" x14ac:dyDescent="0.2">
      <c r="C62" s="21" t="s">
        <v>100</v>
      </c>
      <c r="D62" s="24" t="s">
        <v>101</v>
      </c>
      <c r="E62" s="29"/>
      <c r="F62" s="23"/>
      <c r="G62" s="43">
        <f>G63</f>
        <v>0</v>
      </c>
      <c r="H62" s="44">
        <f t="shared" ref="H62:L62" si="27">H63</f>
        <v>948551.94</v>
      </c>
      <c r="I62" s="43">
        <f t="shared" si="27"/>
        <v>945727</v>
      </c>
      <c r="J62" s="43">
        <f t="shared" si="27"/>
        <v>0</v>
      </c>
      <c r="K62" s="43">
        <f t="shared" si="27"/>
        <v>0</v>
      </c>
      <c r="L62" s="43">
        <f t="shared" si="27"/>
        <v>0</v>
      </c>
      <c r="M62" s="14"/>
      <c r="N62" s="14"/>
    </row>
    <row r="63" spans="3:14" ht="33.6" customHeight="1" x14ac:dyDescent="0.2">
      <c r="C63" s="21" t="s">
        <v>102</v>
      </c>
      <c r="D63" s="24" t="s">
        <v>103</v>
      </c>
      <c r="E63" s="29"/>
      <c r="F63" s="23"/>
      <c r="G63" s="43">
        <f>G64+G65+G66</f>
        <v>0</v>
      </c>
      <c r="H63" s="43">
        <f t="shared" ref="H63:L63" si="28">H64+H65+H66</f>
        <v>948551.94</v>
      </c>
      <c r="I63" s="43">
        <f t="shared" si="28"/>
        <v>945727</v>
      </c>
      <c r="J63" s="43">
        <f t="shared" si="28"/>
        <v>0</v>
      </c>
      <c r="K63" s="43">
        <f t="shared" si="28"/>
        <v>0</v>
      </c>
      <c r="L63" s="43">
        <f t="shared" si="28"/>
        <v>0</v>
      </c>
      <c r="M63" s="14"/>
      <c r="N63" s="14"/>
    </row>
    <row r="64" spans="3:14" ht="61.15" hidden="1" customHeight="1" x14ac:dyDescent="0.2">
      <c r="C64" s="21" t="s">
        <v>104</v>
      </c>
      <c r="D64" s="24" t="s">
        <v>105</v>
      </c>
      <c r="E64" s="26" t="s">
        <v>54</v>
      </c>
      <c r="F64" s="23"/>
      <c r="G64" s="43"/>
      <c r="H64" s="44"/>
      <c r="I64" s="43"/>
      <c r="J64" s="43"/>
      <c r="K64" s="43"/>
      <c r="L64" s="43"/>
      <c r="M64" s="14"/>
      <c r="N64" s="14"/>
    </row>
    <row r="65" spans="3:14" ht="48.6" hidden="1" customHeight="1" x14ac:dyDescent="0.2">
      <c r="C65" s="21" t="s">
        <v>106</v>
      </c>
      <c r="D65" s="24" t="s">
        <v>107</v>
      </c>
      <c r="E65" s="26" t="s">
        <v>54</v>
      </c>
      <c r="F65" s="23"/>
      <c r="G65" s="43"/>
      <c r="H65" s="44"/>
      <c r="I65" s="43"/>
      <c r="J65" s="43"/>
      <c r="K65" s="43"/>
      <c r="L65" s="43"/>
      <c r="M65" s="14"/>
      <c r="N65" s="14"/>
    </row>
    <row r="66" spans="3:14" ht="48.6" customHeight="1" x14ac:dyDescent="0.2">
      <c r="C66" s="21" t="s">
        <v>108</v>
      </c>
      <c r="D66" s="24" t="s">
        <v>109</v>
      </c>
      <c r="E66" s="19" t="s">
        <v>209</v>
      </c>
      <c r="F66" s="23"/>
      <c r="G66" s="43">
        <v>0</v>
      </c>
      <c r="H66" s="44">
        <v>948551.94</v>
      </c>
      <c r="I66" s="43">
        <v>945727</v>
      </c>
      <c r="J66" s="43">
        <v>0</v>
      </c>
      <c r="K66" s="43">
        <v>0</v>
      </c>
      <c r="L66" s="43">
        <v>0</v>
      </c>
      <c r="M66" s="14"/>
      <c r="N66" s="14"/>
    </row>
    <row r="67" spans="3:14" ht="22.15" customHeight="1" x14ac:dyDescent="0.2">
      <c r="C67" s="17" t="s">
        <v>110</v>
      </c>
      <c r="D67" s="18" t="s">
        <v>111</v>
      </c>
      <c r="E67" s="25"/>
      <c r="F67" s="20"/>
      <c r="G67" s="45">
        <f>G68+G71+G74+G76+G82+G83+G86+G87+G89+G90</f>
        <v>0</v>
      </c>
      <c r="H67" s="45">
        <f>H68+H71+H74+H76+H82+H83+H86+H87+H89+H90+H92</f>
        <v>20913.54</v>
      </c>
      <c r="I67" s="45">
        <f t="shared" ref="I67:L67" si="29">I68+I71+I74+I76+I82+I83+I86+I87+I89+I90</f>
        <v>0</v>
      </c>
      <c r="J67" s="45">
        <f t="shared" si="29"/>
        <v>0</v>
      </c>
      <c r="K67" s="45">
        <f t="shared" si="29"/>
        <v>0</v>
      </c>
      <c r="L67" s="45">
        <f t="shared" si="29"/>
        <v>0</v>
      </c>
      <c r="M67" s="14"/>
      <c r="N67" s="14"/>
    </row>
    <row r="68" spans="3:14" ht="25.5" hidden="1" x14ac:dyDescent="0.2">
      <c r="C68" s="21" t="s">
        <v>112</v>
      </c>
      <c r="D68" s="24" t="s">
        <v>113</v>
      </c>
      <c r="E68" s="28"/>
      <c r="F68" s="23"/>
      <c r="G68" s="43">
        <f>G69+G70</f>
        <v>0</v>
      </c>
      <c r="H68" s="43">
        <f t="shared" ref="H68:L68" si="30">H69+H70</f>
        <v>0</v>
      </c>
      <c r="I68" s="43">
        <f t="shared" si="30"/>
        <v>0</v>
      </c>
      <c r="J68" s="43">
        <f t="shared" si="30"/>
        <v>0</v>
      </c>
      <c r="K68" s="43">
        <f t="shared" si="30"/>
        <v>0</v>
      </c>
      <c r="L68" s="43">
        <f t="shared" si="30"/>
        <v>0</v>
      </c>
      <c r="M68" s="14"/>
      <c r="N68" s="14"/>
    </row>
    <row r="69" spans="3:14" ht="73.150000000000006" hidden="1" customHeight="1" x14ac:dyDescent="0.2">
      <c r="C69" s="21" t="s">
        <v>114</v>
      </c>
      <c r="D69" s="24" t="s">
        <v>115</v>
      </c>
      <c r="E69" s="28" t="s">
        <v>13</v>
      </c>
      <c r="F69" s="23"/>
      <c r="G69" s="43">
        <v>0</v>
      </c>
      <c r="H69" s="44">
        <v>0</v>
      </c>
      <c r="I69" s="43">
        <v>0</v>
      </c>
      <c r="J69" s="43">
        <v>0</v>
      </c>
      <c r="K69" s="43">
        <v>0</v>
      </c>
      <c r="L69" s="43">
        <v>0</v>
      </c>
      <c r="M69" s="32"/>
      <c r="N69" s="14"/>
    </row>
    <row r="70" spans="3:14" ht="46.9" hidden="1" customHeight="1" x14ac:dyDescent="0.2">
      <c r="C70" s="21" t="s">
        <v>116</v>
      </c>
      <c r="D70" s="24" t="s">
        <v>117</v>
      </c>
      <c r="E70" s="28" t="s">
        <v>13</v>
      </c>
      <c r="F70" s="23"/>
      <c r="G70" s="43">
        <v>0</v>
      </c>
      <c r="H70" s="44">
        <v>0</v>
      </c>
      <c r="I70" s="43">
        <v>0</v>
      </c>
      <c r="J70" s="43">
        <v>0</v>
      </c>
      <c r="K70" s="43">
        <v>0</v>
      </c>
      <c r="L70" s="43">
        <v>0</v>
      </c>
      <c r="M70" s="32"/>
      <c r="N70" s="14"/>
    </row>
    <row r="71" spans="3:14" ht="60" hidden="1" customHeight="1" x14ac:dyDescent="0.2">
      <c r="C71" s="21" t="s">
        <v>118</v>
      </c>
      <c r="D71" s="24" t="s">
        <v>119</v>
      </c>
      <c r="E71" s="28"/>
      <c r="F71" s="23"/>
      <c r="G71" s="43">
        <f>G72+G73</f>
        <v>0</v>
      </c>
      <c r="H71" s="43">
        <f t="shared" ref="H71:L71" si="31">H72+H73</f>
        <v>0</v>
      </c>
      <c r="I71" s="43">
        <f t="shared" si="31"/>
        <v>0</v>
      </c>
      <c r="J71" s="43">
        <f t="shared" si="31"/>
        <v>0</v>
      </c>
      <c r="K71" s="43">
        <f t="shared" si="31"/>
        <v>0</v>
      </c>
      <c r="L71" s="43">
        <f t="shared" si="31"/>
        <v>0</v>
      </c>
      <c r="M71" s="32"/>
      <c r="N71" s="14"/>
    </row>
    <row r="72" spans="3:14" ht="46.9" hidden="1" customHeight="1" x14ac:dyDescent="0.2">
      <c r="C72" s="21" t="s">
        <v>120</v>
      </c>
      <c r="D72" s="24" t="s">
        <v>121</v>
      </c>
      <c r="E72" s="30" t="s">
        <v>122</v>
      </c>
      <c r="F72" s="23"/>
      <c r="G72" s="43"/>
      <c r="H72" s="44"/>
      <c r="I72" s="43"/>
      <c r="J72" s="43"/>
      <c r="K72" s="43"/>
      <c r="L72" s="43"/>
      <c r="M72" s="32"/>
      <c r="N72" s="14"/>
    </row>
    <row r="73" spans="3:14" ht="41.45" hidden="1" customHeight="1" x14ac:dyDescent="0.2">
      <c r="C73" s="21" t="s">
        <v>123</v>
      </c>
      <c r="D73" s="24" t="s">
        <v>124</v>
      </c>
      <c r="E73" s="30" t="s">
        <v>125</v>
      </c>
      <c r="F73" s="23"/>
      <c r="G73" s="43"/>
      <c r="H73" s="44"/>
      <c r="I73" s="43"/>
      <c r="J73" s="43"/>
      <c r="K73" s="43"/>
      <c r="L73" s="43"/>
      <c r="M73" s="32"/>
      <c r="N73" s="14"/>
    </row>
    <row r="74" spans="3:14" ht="34.15" hidden="1" customHeight="1" x14ac:dyDescent="0.2">
      <c r="C74" s="21" t="s">
        <v>126</v>
      </c>
      <c r="D74" s="24" t="s">
        <v>127</v>
      </c>
      <c r="E74" s="28"/>
      <c r="F74" s="23"/>
      <c r="G74" s="43">
        <f>G75</f>
        <v>0</v>
      </c>
      <c r="H74" s="44">
        <f t="shared" ref="H74:L74" si="32">H75</f>
        <v>0</v>
      </c>
      <c r="I74" s="43">
        <f t="shared" si="32"/>
        <v>0</v>
      </c>
      <c r="J74" s="43">
        <f t="shared" si="32"/>
        <v>0</v>
      </c>
      <c r="K74" s="43">
        <f t="shared" si="32"/>
        <v>0</v>
      </c>
      <c r="L74" s="43">
        <f t="shared" si="32"/>
        <v>0</v>
      </c>
      <c r="M74" s="14"/>
      <c r="N74" s="14"/>
    </row>
    <row r="75" spans="3:14" ht="28.9" hidden="1" customHeight="1" x14ac:dyDescent="0.2">
      <c r="C75" s="21" t="s">
        <v>128</v>
      </c>
      <c r="D75" s="24" t="s">
        <v>129</v>
      </c>
      <c r="E75" s="28" t="s">
        <v>51</v>
      </c>
      <c r="F75" s="23"/>
      <c r="G75" s="43">
        <v>0</v>
      </c>
      <c r="H75" s="44">
        <v>0</v>
      </c>
      <c r="I75" s="43">
        <v>0</v>
      </c>
      <c r="J75" s="43">
        <v>0</v>
      </c>
      <c r="K75" s="43">
        <v>0</v>
      </c>
      <c r="L75" s="43">
        <v>0</v>
      </c>
      <c r="M75" s="14"/>
      <c r="N75" s="14"/>
    </row>
    <row r="76" spans="3:14" ht="89.45" hidden="1" customHeight="1" x14ac:dyDescent="0.2">
      <c r="C76" s="21" t="s">
        <v>130</v>
      </c>
      <c r="D76" s="24" t="s">
        <v>131</v>
      </c>
      <c r="E76" s="29"/>
      <c r="F76" s="23"/>
      <c r="G76" s="43">
        <f>G77+G78+G79+G80</f>
        <v>0</v>
      </c>
      <c r="H76" s="43">
        <f t="shared" ref="H76:L76" si="33">H77+H78+H79+H80</f>
        <v>0</v>
      </c>
      <c r="I76" s="43">
        <f t="shared" si="33"/>
        <v>0</v>
      </c>
      <c r="J76" s="43">
        <f t="shared" si="33"/>
        <v>0</v>
      </c>
      <c r="K76" s="43">
        <f t="shared" si="33"/>
        <v>0</v>
      </c>
      <c r="L76" s="43">
        <f t="shared" si="33"/>
        <v>0</v>
      </c>
      <c r="M76" s="14"/>
      <c r="N76" s="14"/>
    </row>
    <row r="77" spans="3:14" ht="31.15" hidden="1" customHeight="1" x14ac:dyDescent="0.2">
      <c r="C77" s="21" t="s">
        <v>132</v>
      </c>
      <c r="D77" s="24" t="s">
        <v>133</v>
      </c>
      <c r="E77" s="30" t="s">
        <v>91</v>
      </c>
      <c r="F77" s="23"/>
      <c r="G77" s="43"/>
      <c r="H77" s="44"/>
      <c r="I77" s="43"/>
      <c r="J77" s="43"/>
      <c r="K77" s="43"/>
      <c r="L77" s="43"/>
      <c r="M77" s="14"/>
      <c r="N77" s="14"/>
    </row>
    <row r="78" spans="3:14" ht="43.9" hidden="1" customHeight="1" x14ac:dyDescent="0.2">
      <c r="C78" s="21" t="s">
        <v>134</v>
      </c>
      <c r="D78" s="24" t="s">
        <v>135</v>
      </c>
      <c r="E78" s="30" t="s">
        <v>69</v>
      </c>
      <c r="F78" s="23"/>
      <c r="G78" s="43"/>
      <c r="H78" s="44"/>
      <c r="I78" s="43"/>
      <c r="J78" s="43"/>
      <c r="K78" s="43"/>
      <c r="L78" s="43"/>
      <c r="M78" s="14"/>
      <c r="N78" s="14"/>
    </row>
    <row r="79" spans="3:14" ht="38.25" hidden="1" x14ac:dyDescent="0.2">
      <c r="C79" s="21" t="s">
        <v>136</v>
      </c>
      <c r="D79" s="24" t="s">
        <v>137</v>
      </c>
      <c r="E79" s="30" t="s">
        <v>69</v>
      </c>
      <c r="F79" s="23"/>
      <c r="G79" s="43"/>
      <c r="H79" s="44"/>
      <c r="I79" s="43"/>
      <c r="J79" s="43"/>
      <c r="K79" s="43"/>
      <c r="L79" s="43"/>
      <c r="M79" s="14"/>
      <c r="N79" s="14"/>
    </row>
    <row r="80" spans="3:14" ht="25.5" hidden="1" x14ac:dyDescent="0.2">
      <c r="C80" s="21" t="s">
        <v>138</v>
      </c>
      <c r="D80" s="24" t="s">
        <v>139</v>
      </c>
      <c r="E80" s="26"/>
      <c r="F80" s="23"/>
      <c r="G80" s="43">
        <f>G81</f>
        <v>0</v>
      </c>
      <c r="H80" s="43">
        <f t="shared" ref="H80:L80" si="34">H81</f>
        <v>0</v>
      </c>
      <c r="I80" s="43">
        <f t="shared" si="34"/>
        <v>0</v>
      </c>
      <c r="J80" s="43">
        <f t="shared" si="34"/>
        <v>0</v>
      </c>
      <c r="K80" s="43">
        <f t="shared" si="34"/>
        <v>0</v>
      </c>
      <c r="L80" s="43">
        <f t="shared" si="34"/>
        <v>0</v>
      </c>
      <c r="M80" s="14"/>
      <c r="N80" s="14"/>
    </row>
    <row r="81" spans="3:14" ht="38.25" hidden="1" x14ac:dyDescent="0.2">
      <c r="C81" s="21" t="s">
        <v>140</v>
      </c>
      <c r="D81" s="24" t="s">
        <v>141</v>
      </c>
      <c r="E81" s="26" t="s">
        <v>142</v>
      </c>
      <c r="F81" s="23"/>
      <c r="G81" s="43"/>
      <c r="H81" s="44"/>
      <c r="I81" s="43"/>
      <c r="J81" s="43"/>
      <c r="K81" s="43"/>
      <c r="L81" s="43"/>
      <c r="M81" s="14"/>
      <c r="N81" s="14"/>
    </row>
    <row r="82" spans="3:14" ht="43.15" hidden="1" customHeight="1" x14ac:dyDescent="0.2">
      <c r="C82" s="21" t="s">
        <v>143</v>
      </c>
      <c r="D82" s="24" t="s">
        <v>144</v>
      </c>
      <c r="E82" s="26" t="s">
        <v>122</v>
      </c>
      <c r="F82" s="23"/>
      <c r="G82" s="43"/>
      <c r="H82" s="44"/>
      <c r="I82" s="43"/>
      <c r="J82" s="43"/>
      <c r="K82" s="43"/>
      <c r="L82" s="43"/>
      <c r="M82" s="14"/>
      <c r="N82" s="14"/>
    </row>
    <row r="83" spans="3:14" ht="25.5" hidden="1" x14ac:dyDescent="0.2">
      <c r="C83" s="21" t="s">
        <v>145</v>
      </c>
      <c r="D83" s="24" t="s">
        <v>146</v>
      </c>
      <c r="E83" s="29"/>
      <c r="F83" s="23"/>
      <c r="G83" s="43">
        <f>G84+G86</f>
        <v>0</v>
      </c>
      <c r="H83" s="44">
        <f>H84+H86</f>
        <v>0</v>
      </c>
      <c r="I83" s="43">
        <f t="shared" ref="I83:L83" si="35">I84+I86</f>
        <v>0</v>
      </c>
      <c r="J83" s="43">
        <f t="shared" si="35"/>
        <v>0</v>
      </c>
      <c r="K83" s="43">
        <f t="shared" si="35"/>
        <v>0</v>
      </c>
      <c r="L83" s="43">
        <f t="shared" si="35"/>
        <v>0</v>
      </c>
      <c r="M83" s="14"/>
      <c r="N83" s="14"/>
    </row>
    <row r="84" spans="3:14" ht="38.25" hidden="1" x14ac:dyDescent="0.2">
      <c r="C84" s="21" t="s">
        <v>147</v>
      </c>
      <c r="D84" s="24" t="s">
        <v>148</v>
      </c>
      <c r="E84" s="29"/>
      <c r="F84" s="23"/>
      <c r="G84" s="43">
        <f>G85</f>
        <v>0</v>
      </c>
      <c r="H84" s="44">
        <f t="shared" ref="H84:L84" si="36">H85</f>
        <v>0</v>
      </c>
      <c r="I84" s="43">
        <f t="shared" si="36"/>
        <v>0</v>
      </c>
      <c r="J84" s="43">
        <f t="shared" si="36"/>
        <v>0</v>
      </c>
      <c r="K84" s="43">
        <f t="shared" si="36"/>
        <v>0</v>
      </c>
      <c r="L84" s="43">
        <f t="shared" si="36"/>
        <v>0</v>
      </c>
      <c r="M84" s="14"/>
      <c r="N84" s="14"/>
    </row>
    <row r="85" spans="3:14" ht="45" hidden="1" customHeight="1" x14ac:dyDescent="0.2">
      <c r="C85" s="21" t="s">
        <v>149</v>
      </c>
      <c r="D85" s="24" t="s">
        <v>150</v>
      </c>
      <c r="E85" s="26" t="s">
        <v>125</v>
      </c>
      <c r="F85" s="23"/>
      <c r="G85" s="43">
        <v>0</v>
      </c>
      <c r="H85" s="44">
        <v>0</v>
      </c>
      <c r="I85" s="43">
        <v>0</v>
      </c>
      <c r="J85" s="43">
        <v>0</v>
      </c>
      <c r="K85" s="43">
        <v>0</v>
      </c>
      <c r="L85" s="43">
        <v>0</v>
      </c>
      <c r="M85" s="14"/>
      <c r="N85" s="14"/>
    </row>
    <row r="86" spans="3:14" ht="32.450000000000003" hidden="1" customHeight="1" x14ac:dyDescent="0.2">
      <c r="C86" s="21" t="s">
        <v>151</v>
      </c>
      <c r="D86" s="24" t="s">
        <v>152</v>
      </c>
      <c r="E86" s="26" t="s">
        <v>125</v>
      </c>
      <c r="F86" s="23"/>
      <c r="G86" s="43">
        <v>0</v>
      </c>
      <c r="H86" s="44">
        <v>0</v>
      </c>
      <c r="I86" s="43">
        <v>0</v>
      </c>
      <c r="J86" s="43">
        <v>0</v>
      </c>
      <c r="K86" s="43">
        <v>0</v>
      </c>
      <c r="L86" s="43">
        <v>0</v>
      </c>
      <c r="M86" s="14"/>
      <c r="N86" s="14"/>
    </row>
    <row r="87" spans="3:14" ht="30.6" hidden="1" customHeight="1" x14ac:dyDescent="0.2">
      <c r="C87" s="21" t="s">
        <v>153</v>
      </c>
      <c r="D87" s="24" t="s">
        <v>154</v>
      </c>
      <c r="E87" s="29"/>
      <c r="F87" s="23"/>
      <c r="G87" s="43">
        <f>G88</f>
        <v>0</v>
      </c>
      <c r="H87" s="44">
        <f t="shared" ref="H87:L87" si="37">H88</f>
        <v>0</v>
      </c>
      <c r="I87" s="43">
        <f t="shared" si="37"/>
        <v>0</v>
      </c>
      <c r="J87" s="43">
        <f t="shared" si="37"/>
        <v>0</v>
      </c>
      <c r="K87" s="43">
        <f t="shared" si="37"/>
        <v>0</v>
      </c>
      <c r="L87" s="43">
        <f t="shared" si="37"/>
        <v>0</v>
      </c>
      <c r="M87" s="14"/>
      <c r="N87" s="14"/>
    </row>
    <row r="88" spans="3:14" ht="33.6" hidden="1" customHeight="1" x14ac:dyDescent="0.2">
      <c r="C88" s="21" t="s">
        <v>155</v>
      </c>
      <c r="D88" s="22" t="s">
        <v>156</v>
      </c>
      <c r="E88" s="26" t="s">
        <v>157</v>
      </c>
      <c r="F88" s="23"/>
      <c r="G88" s="43">
        <v>0</v>
      </c>
      <c r="H88" s="44">
        <v>0</v>
      </c>
      <c r="I88" s="43">
        <v>0</v>
      </c>
      <c r="J88" s="43">
        <v>0</v>
      </c>
      <c r="K88" s="43">
        <v>0</v>
      </c>
      <c r="L88" s="43">
        <v>0</v>
      </c>
      <c r="M88" s="14"/>
      <c r="N88" s="14"/>
    </row>
    <row r="89" spans="3:14" ht="70.150000000000006" hidden="1" customHeight="1" x14ac:dyDescent="0.2">
      <c r="C89" s="21" t="s">
        <v>158</v>
      </c>
      <c r="D89" s="22" t="s">
        <v>159</v>
      </c>
      <c r="E89" s="26" t="s">
        <v>160</v>
      </c>
      <c r="F89" s="23"/>
      <c r="G89" s="43"/>
      <c r="H89" s="44"/>
      <c r="I89" s="43"/>
      <c r="J89" s="43"/>
      <c r="K89" s="43"/>
      <c r="L89" s="43"/>
      <c r="M89" s="14"/>
      <c r="N89" s="14"/>
    </row>
    <row r="90" spans="3:14" ht="52.9" hidden="1" customHeight="1" x14ac:dyDescent="0.2">
      <c r="C90" s="21"/>
      <c r="D90" s="53"/>
      <c r="E90" s="29"/>
      <c r="F90" s="23"/>
      <c r="G90" s="43">
        <f>G91</f>
        <v>0</v>
      </c>
      <c r="H90" s="43">
        <f t="shared" ref="H90:L90" si="38">H91</f>
        <v>11693.4</v>
      </c>
      <c r="I90" s="43">
        <f t="shared" si="38"/>
        <v>0</v>
      </c>
      <c r="J90" s="43">
        <f t="shared" si="38"/>
        <v>0</v>
      </c>
      <c r="K90" s="43">
        <f t="shared" si="38"/>
        <v>0</v>
      </c>
      <c r="L90" s="43">
        <f t="shared" si="38"/>
        <v>0</v>
      </c>
      <c r="M90" s="14"/>
      <c r="N90" s="14"/>
    </row>
    <row r="91" spans="3:14" ht="61.9" customHeight="1" x14ac:dyDescent="0.2">
      <c r="C91" s="64" t="s">
        <v>232</v>
      </c>
      <c r="D91" s="65" t="s">
        <v>233</v>
      </c>
      <c r="E91" s="19" t="s">
        <v>209</v>
      </c>
      <c r="F91" s="23"/>
      <c r="G91" s="43">
        <v>0</v>
      </c>
      <c r="H91" s="69">
        <v>11693.4</v>
      </c>
      <c r="I91" s="43">
        <v>0</v>
      </c>
      <c r="J91" s="43">
        <v>0</v>
      </c>
      <c r="K91" s="43">
        <v>0</v>
      </c>
      <c r="L91" s="43">
        <v>0</v>
      </c>
      <c r="M91" s="14"/>
      <c r="N91" s="14"/>
    </row>
    <row r="92" spans="3:14" ht="32.25" customHeight="1" x14ac:dyDescent="0.2">
      <c r="C92" s="66" t="s">
        <v>234</v>
      </c>
      <c r="D92" s="67" t="s">
        <v>235</v>
      </c>
      <c r="E92" s="19"/>
      <c r="F92" s="23"/>
      <c r="G92" s="69">
        <f>SUM(G93)</f>
        <v>0</v>
      </c>
      <c r="H92" s="69">
        <f>SUM(H93)</f>
        <v>9220.14</v>
      </c>
      <c r="I92" s="69">
        <f t="shared" ref="I92:L92" si="39">SUM(I93)</f>
        <v>0</v>
      </c>
      <c r="J92" s="69">
        <f t="shared" si="39"/>
        <v>0</v>
      </c>
      <c r="K92" s="69">
        <f t="shared" si="39"/>
        <v>0</v>
      </c>
      <c r="L92" s="69">
        <f t="shared" si="39"/>
        <v>0</v>
      </c>
      <c r="M92" s="14"/>
      <c r="N92" s="14"/>
    </row>
    <row r="93" spans="3:14" ht="92.25" customHeight="1" x14ac:dyDescent="0.2">
      <c r="C93" s="68" t="s">
        <v>236</v>
      </c>
      <c r="D93" s="70" t="s">
        <v>237</v>
      </c>
      <c r="E93" s="19" t="s">
        <v>209</v>
      </c>
      <c r="F93" s="23"/>
      <c r="G93" s="43">
        <v>0</v>
      </c>
      <c r="H93" s="69">
        <v>9220.14</v>
      </c>
      <c r="I93" s="43">
        <v>0</v>
      </c>
      <c r="J93" s="43">
        <v>0</v>
      </c>
      <c r="K93" s="43">
        <v>0</v>
      </c>
      <c r="L93" s="43">
        <v>0</v>
      </c>
      <c r="M93" s="14"/>
      <c r="N93" s="14"/>
    </row>
    <row r="94" spans="3:14" ht="24" customHeight="1" x14ac:dyDescent="0.2">
      <c r="C94" s="17" t="s">
        <v>161</v>
      </c>
      <c r="D94" s="18" t="s">
        <v>162</v>
      </c>
      <c r="E94" s="29"/>
      <c r="F94" s="23"/>
      <c r="G94" s="45">
        <f>G95+G97</f>
        <v>29130</v>
      </c>
      <c r="H94" s="45">
        <f t="shared" ref="H94:L94" si="40">H95+H97</f>
        <v>122</v>
      </c>
      <c r="I94" s="45">
        <f t="shared" si="40"/>
        <v>0</v>
      </c>
      <c r="J94" s="45">
        <f t="shared" si="40"/>
        <v>29100</v>
      </c>
      <c r="K94" s="45">
        <f t="shared" si="40"/>
        <v>29100</v>
      </c>
      <c r="L94" s="45">
        <f t="shared" si="40"/>
        <v>29100</v>
      </c>
      <c r="M94" s="14"/>
      <c r="N94" s="14"/>
    </row>
    <row r="95" spans="3:14" ht="33.6" customHeight="1" x14ac:dyDescent="0.2">
      <c r="C95" s="21" t="s">
        <v>211</v>
      </c>
      <c r="D95" s="56" t="s">
        <v>212</v>
      </c>
      <c r="E95" s="19" t="s">
        <v>209</v>
      </c>
      <c r="F95" s="23"/>
      <c r="G95" s="43">
        <v>0</v>
      </c>
      <c r="H95" s="43">
        <v>122</v>
      </c>
      <c r="I95" s="43">
        <v>0</v>
      </c>
      <c r="J95" s="43">
        <v>0</v>
      </c>
      <c r="K95" s="43">
        <v>0</v>
      </c>
      <c r="L95" s="43">
        <v>0</v>
      </c>
      <c r="M95" s="14"/>
      <c r="N95" s="14"/>
    </row>
    <row r="96" spans="3:14" ht="31.9" hidden="1" customHeight="1" x14ac:dyDescent="0.2">
      <c r="C96" s="21" t="s">
        <v>163</v>
      </c>
      <c r="D96" s="24" t="s">
        <v>164</v>
      </c>
      <c r="E96" s="28" t="s">
        <v>51</v>
      </c>
      <c r="F96" s="23"/>
      <c r="G96" s="43">
        <v>0</v>
      </c>
      <c r="H96" s="44">
        <v>0</v>
      </c>
      <c r="I96" s="43">
        <v>0</v>
      </c>
      <c r="J96" s="43">
        <v>0</v>
      </c>
      <c r="K96" s="43">
        <v>0</v>
      </c>
      <c r="L96" s="43">
        <v>0</v>
      </c>
      <c r="M96" s="14"/>
      <c r="N96" s="14"/>
    </row>
    <row r="97" spans="3:14" ht="36" customHeight="1" x14ac:dyDescent="0.2">
      <c r="C97" s="21" t="s">
        <v>165</v>
      </c>
      <c r="D97" s="24" t="s">
        <v>166</v>
      </c>
      <c r="E97" s="19" t="s">
        <v>209</v>
      </c>
      <c r="F97" s="23"/>
      <c r="G97" s="43">
        <v>29130</v>
      </c>
      <c r="H97" s="44">
        <v>0</v>
      </c>
      <c r="I97" s="43">
        <v>0</v>
      </c>
      <c r="J97" s="43">
        <v>29100</v>
      </c>
      <c r="K97" s="43">
        <v>29100</v>
      </c>
      <c r="L97" s="43">
        <v>29100</v>
      </c>
      <c r="M97" s="14"/>
      <c r="N97" s="14"/>
    </row>
    <row r="98" spans="3:14" ht="24.6" customHeight="1" x14ac:dyDescent="0.2">
      <c r="C98" s="20" t="s">
        <v>167</v>
      </c>
      <c r="D98" s="33" t="s">
        <v>168</v>
      </c>
      <c r="E98" s="23"/>
      <c r="F98" s="23"/>
      <c r="G98" s="35">
        <f>G99</f>
        <v>11889761.379999999</v>
      </c>
      <c r="H98" s="35">
        <f t="shared" ref="H98:L98" si="41">H99</f>
        <v>3383477.34</v>
      </c>
      <c r="I98" s="35">
        <f t="shared" si="41"/>
        <v>12893669.379999999</v>
      </c>
      <c r="J98" s="35">
        <f t="shared" si="41"/>
        <v>8786057.620000001</v>
      </c>
      <c r="K98" s="35">
        <f t="shared" si="41"/>
        <v>5249173</v>
      </c>
      <c r="L98" s="35">
        <f t="shared" si="41"/>
        <v>5469617</v>
      </c>
      <c r="M98" s="14"/>
      <c r="N98" s="14"/>
    </row>
    <row r="99" spans="3:14" ht="35.450000000000003" customHeight="1" x14ac:dyDescent="0.2">
      <c r="C99" s="20" t="s">
        <v>169</v>
      </c>
      <c r="D99" s="33" t="s">
        <v>170</v>
      </c>
      <c r="E99" s="33"/>
      <c r="F99" s="20"/>
      <c r="G99" s="35">
        <f>G100+G107+G110+G112</f>
        <v>11889761.379999999</v>
      </c>
      <c r="H99" s="35">
        <f t="shared" ref="H99:L99" si="42">H100+H107+H110+H112</f>
        <v>3383477.34</v>
      </c>
      <c r="I99" s="35">
        <f t="shared" si="42"/>
        <v>12893669.379999999</v>
      </c>
      <c r="J99" s="35">
        <f t="shared" si="42"/>
        <v>8786057.620000001</v>
      </c>
      <c r="K99" s="35">
        <f t="shared" si="42"/>
        <v>5249173</v>
      </c>
      <c r="L99" s="35">
        <f t="shared" si="42"/>
        <v>5469617</v>
      </c>
      <c r="M99" s="14"/>
      <c r="N99" s="14"/>
    </row>
    <row r="100" spans="3:14" ht="24.6" customHeight="1" x14ac:dyDescent="0.2">
      <c r="C100" s="20" t="s">
        <v>195</v>
      </c>
      <c r="D100" s="33" t="s">
        <v>171</v>
      </c>
      <c r="E100" s="33"/>
      <c r="F100" s="20"/>
      <c r="G100" s="35">
        <f>G101+G103+G105</f>
        <v>187300</v>
      </c>
      <c r="H100" s="35">
        <f t="shared" ref="H100:L100" si="43">H101+H103+H105</f>
        <v>187300</v>
      </c>
      <c r="I100" s="35">
        <f t="shared" si="43"/>
        <v>187300</v>
      </c>
      <c r="J100" s="35">
        <f t="shared" si="43"/>
        <v>184600</v>
      </c>
      <c r="K100" s="35">
        <f t="shared" si="43"/>
        <v>181800</v>
      </c>
      <c r="L100" s="35">
        <f t="shared" si="43"/>
        <v>177800</v>
      </c>
      <c r="M100" s="14"/>
      <c r="N100" s="14"/>
    </row>
    <row r="101" spans="3:14" ht="21" hidden="1" customHeight="1" x14ac:dyDescent="0.2">
      <c r="C101" s="20" t="s">
        <v>194</v>
      </c>
      <c r="D101" s="33" t="s">
        <v>172</v>
      </c>
      <c r="E101" s="33"/>
      <c r="F101" s="20"/>
      <c r="G101" s="35">
        <f>G102</f>
        <v>0</v>
      </c>
      <c r="H101" s="35">
        <f t="shared" ref="H101:L101" si="44">H102</f>
        <v>0</v>
      </c>
      <c r="I101" s="35">
        <f t="shared" si="44"/>
        <v>0</v>
      </c>
      <c r="J101" s="35">
        <f t="shared" si="44"/>
        <v>0</v>
      </c>
      <c r="K101" s="35">
        <f t="shared" si="44"/>
        <v>0</v>
      </c>
      <c r="L101" s="35">
        <f t="shared" si="44"/>
        <v>0</v>
      </c>
      <c r="M101" s="14"/>
      <c r="N101" s="14"/>
    </row>
    <row r="102" spans="3:14" ht="36" hidden="1" customHeight="1" x14ac:dyDescent="0.2">
      <c r="C102" s="23" t="s">
        <v>193</v>
      </c>
      <c r="D102" s="34" t="s">
        <v>176</v>
      </c>
      <c r="E102" s="19" t="s">
        <v>209</v>
      </c>
      <c r="F102" s="23"/>
      <c r="G102" s="36"/>
      <c r="H102" s="37"/>
      <c r="I102" s="36"/>
      <c r="J102" s="36"/>
      <c r="K102" s="36"/>
      <c r="L102" s="36"/>
      <c r="M102" s="14"/>
      <c r="N102" s="14"/>
    </row>
    <row r="103" spans="3:14" ht="35.450000000000003" hidden="1" customHeight="1" x14ac:dyDescent="0.2">
      <c r="C103" s="20" t="s">
        <v>192</v>
      </c>
      <c r="D103" s="33" t="s">
        <v>173</v>
      </c>
      <c r="E103" s="33"/>
      <c r="F103" s="23"/>
      <c r="G103" s="35">
        <f>G104</f>
        <v>0</v>
      </c>
      <c r="H103" s="35">
        <f t="shared" ref="H103:L103" si="45">H104</f>
        <v>0</v>
      </c>
      <c r="I103" s="35">
        <f t="shared" si="45"/>
        <v>0</v>
      </c>
      <c r="J103" s="35">
        <f t="shared" si="45"/>
        <v>0</v>
      </c>
      <c r="K103" s="35">
        <f t="shared" si="45"/>
        <v>0</v>
      </c>
      <c r="L103" s="35">
        <f t="shared" si="45"/>
        <v>0</v>
      </c>
      <c r="M103" s="14"/>
      <c r="N103" s="14"/>
    </row>
    <row r="104" spans="3:14" ht="32.450000000000003" hidden="1" customHeight="1" x14ac:dyDescent="0.2">
      <c r="C104" s="23" t="s">
        <v>191</v>
      </c>
      <c r="D104" s="34" t="s">
        <v>177</v>
      </c>
      <c r="E104" s="19" t="s">
        <v>209</v>
      </c>
      <c r="F104" s="23"/>
      <c r="G104" s="36"/>
      <c r="H104" s="37"/>
      <c r="I104" s="36"/>
      <c r="J104" s="36"/>
      <c r="K104" s="36"/>
      <c r="L104" s="36"/>
      <c r="M104" s="14"/>
      <c r="N104" s="14"/>
    </row>
    <row r="105" spans="3:14" ht="55.15" customHeight="1" x14ac:dyDescent="0.2">
      <c r="C105" s="20" t="s">
        <v>205</v>
      </c>
      <c r="D105" s="54" t="s">
        <v>206</v>
      </c>
      <c r="E105" s="33"/>
      <c r="F105" s="23"/>
      <c r="G105" s="35">
        <f>G106</f>
        <v>187300</v>
      </c>
      <c r="H105" s="35">
        <f t="shared" ref="H105:L105" si="46">H106</f>
        <v>187300</v>
      </c>
      <c r="I105" s="35">
        <f t="shared" si="46"/>
        <v>187300</v>
      </c>
      <c r="J105" s="35">
        <f t="shared" si="46"/>
        <v>184600</v>
      </c>
      <c r="K105" s="35">
        <f t="shared" si="46"/>
        <v>181800</v>
      </c>
      <c r="L105" s="35">
        <f t="shared" si="46"/>
        <v>177800</v>
      </c>
      <c r="M105" s="14"/>
      <c r="N105" s="14"/>
    </row>
    <row r="106" spans="3:14" ht="40.9" customHeight="1" x14ac:dyDescent="0.2">
      <c r="C106" s="23" t="s">
        <v>207</v>
      </c>
      <c r="D106" s="55" t="s">
        <v>208</v>
      </c>
      <c r="E106" s="19" t="s">
        <v>209</v>
      </c>
      <c r="F106" s="23"/>
      <c r="G106" s="36">
        <v>187300</v>
      </c>
      <c r="H106" s="36">
        <v>187300</v>
      </c>
      <c r="I106" s="36">
        <v>187300</v>
      </c>
      <c r="J106" s="36">
        <v>184600</v>
      </c>
      <c r="K106" s="36">
        <v>181800</v>
      </c>
      <c r="L106" s="36">
        <v>177800</v>
      </c>
      <c r="M106" s="14"/>
      <c r="N106" s="14"/>
    </row>
    <row r="107" spans="3:14" ht="31.9" customHeight="1" x14ac:dyDescent="0.2">
      <c r="C107" s="20" t="s">
        <v>190</v>
      </c>
      <c r="D107" s="33" t="s">
        <v>174</v>
      </c>
      <c r="E107" s="33"/>
      <c r="F107" s="20"/>
      <c r="G107" s="35">
        <f>G108+G109</f>
        <v>11679534.379999999</v>
      </c>
      <c r="H107" s="35">
        <f t="shared" ref="H107:L107" si="47">H108+H109</f>
        <v>2169342.34</v>
      </c>
      <c r="I107" s="35">
        <f t="shared" si="47"/>
        <v>11679534.379999999</v>
      </c>
      <c r="J107" s="35">
        <f t="shared" si="47"/>
        <v>8578360.620000001</v>
      </c>
      <c r="K107" s="35">
        <f t="shared" si="47"/>
        <v>5043771</v>
      </c>
      <c r="L107" s="35">
        <f t="shared" si="47"/>
        <v>5268215</v>
      </c>
      <c r="M107" s="14"/>
      <c r="N107" s="14"/>
    </row>
    <row r="108" spans="3:14" ht="35.450000000000003" customHeight="1" x14ac:dyDescent="0.2">
      <c r="C108" s="41" t="s">
        <v>189</v>
      </c>
      <c r="D108" s="34" t="s">
        <v>204</v>
      </c>
      <c r="E108" s="19" t="s">
        <v>209</v>
      </c>
      <c r="F108" s="23"/>
      <c r="G108" s="36">
        <v>3486051</v>
      </c>
      <c r="H108" s="37">
        <v>1473136.12</v>
      </c>
      <c r="I108" s="36">
        <v>3486051</v>
      </c>
      <c r="J108" s="36">
        <v>3320080</v>
      </c>
      <c r="K108" s="36">
        <v>3803471</v>
      </c>
      <c r="L108" s="36">
        <v>4027915</v>
      </c>
      <c r="M108" s="14"/>
      <c r="N108" s="14"/>
    </row>
    <row r="109" spans="3:14" ht="27" customHeight="1" x14ac:dyDescent="0.2">
      <c r="C109" s="23" t="s">
        <v>188</v>
      </c>
      <c r="D109" s="34" t="s">
        <v>178</v>
      </c>
      <c r="E109" s="19" t="s">
        <v>209</v>
      </c>
      <c r="F109" s="23"/>
      <c r="G109" s="36">
        <v>8193483.3799999999</v>
      </c>
      <c r="H109" s="37">
        <v>696206.22</v>
      </c>
      <c r="I109" s="36">
        <v>8193483.3799999999</v>
      </c>
      <c r="J109" s="36">
        <v>5258280.62</v>
      </c>
      <c r="K109" s="36">
        <v>1240300</v>
      </c>
      <c r="L109" s="36">
        <v>1240300</v>
      </c>
      <c r="M109" s="14"/>
      <c r="N109" s="14"/>
    </row>
    <row r="110" spans="3:14" ht="36.6" customHeight="1" x14ac:dyDescent="0.2">
      <c r="C110" s="20" t="s">
        <v>187</v>
      </c>
      <c r="D110" s="33" t="s">
        <v>175</v>
      </c>
      <c r="E110" s="26"/>
      <c r="F110" s="23"/>
      <c r="G110" s="35">
        <f>G111</f>
        <v>22927</v>
      </c>
      <c r="H110" s="35">
        <f t="shared" ref="H110:L110" si="48">H111</f>
        <v>22927</v>
      </c>
      <c r="I110" s="35">
        <f t="shared" si="48"/>
        <v>22927</v>
      </c>
      <c r="J110" s="35">
        <f t="shared" si="48"/>
        <v>23097</v>
      </c>
      <c r="K110" s="35">
        <f t="shared" si="48"/>
        <v>23602</v>
      </c>
      <c r="L110" s="35">
        <f t="shared" si="48"/>
        <v>23602</v>
      </c>
      <c r="M110" s="14"/>
      <c r="N110" s="14"/>
    </row>
    <row r="111" spans="3:14" ht="33" customHeight="1" x14ac:dyDescent="0.2">
      <c r="C111" s="23" t="s">
        <v>186</v>
      </c>
      <c r="D111" s="34" t="s">
        <v>179</v>
      </c>
      <c r="E111" s="19" t="s">
        <v>209</v>
      </c>
      <c r="F111" s="23"/>
      <c r="G111" s="36">
        <v>22927</v>
      </c>
      <c r="H111" s="36">
        <v>22927</v>
      </c>
      <c r="I111" s="36">
        <v>22927</v>
      </c>
      <c r="J111" s="36">
        <v>23097</v>
      </c>
      <c r="K111" s="36">
        <v>23602</v>
      </c>
      <c r="L111" s="36">
        <v>23602</v>
      </c>
      <c r="M111" s="14"/>
      <c r="N111" s="14"/>
    </row>
    <row r="112" spans="3:14" ht="33" customHeight="1" x14ac:dyDescent="0.2">
      <c r="C112" s="57" t="s">
        <v>213</v>
      </c>
      <c r="D112" s="59" t="s">
        <v>215</v>
      </c>
      <c r="E112" s="19"/>
      <c r="F112" s="23"/>
      <c r="G112" s="35">
        <f>G113</f>
        <v>0</v>
      </c>
      <c r="H112" s="35">
        <f t="shared" ref="H112:L112" si="49">H113</f>
        <v>1003908</v>
      </c>
      <c r="I112" s="35">
        <f t="shared" si="49"/>
        <v>1003908</v>
      </c>
      <c r="J112" s="35">
        <f t="shared" si="49"/>
        <v>0</v>
      </c>
      <c r="K112" s="35">
        <f t="shared" si="49"/>
        <v>0</v>
      </c>
      <c r="L112" s="35">
        <f t="shared" si="49"/>
        <v>0</v>
      </c>
      <c r="M112" s="14"/>
      <c r="N112" s="14"/>
    </row>
    <row r="113" spans="3:14" ht="33" customHeight="1" x14ac:dyDescent="0.2">
      <c r="C113" s="58" t="s">
        <v>214</v>
      </c>
      <c r="D113" s="60" t="s">
        <v>216</v>
      </c>
      <c r="E113" s="19" t="s">
        <v>209</v>
      </c>
      <c r="F113" s="23"/>
      <c r="G113" s="36">
        <v>0</v>
      </c>
      <c r="H113" s="36">
        <v>1003908</v>
      </c>
      <c r="I113" s="36">
        <v>1003908</v>
      </c>
      <c r="J113" s="36">
        <v>0</v>
      </c>
      <c r="K113" s="36">
        <v>0</v>
      </c>
      <c r="L113" s="36">
        <v>0</v>
      </c>
      <c r="M113" s="14"/>
      <c r="N113" s="14"/>
    </row>
    <row r="114" spans="3:14" ht="28.9" customHeight="1" x14ac:dyDescent="0.2"/>
    <row r="115" spans="3:14" ht="19.149999999999999" customHeight="1" x14ac:dyDescent="0.2">
      <c r="C115" s="1" t="s">
        <v>210</v>
      </c>
    </row>
    <row r="117" spans="3:14" x14ac:dyDescent="0.2">
      <c r="C117" s="1" t="s">
        <v>238</v>
      </c>
    </row>
  </sheetData>
  <mergeCells count="10">
    <mergeCell ref="J1:L1"/>
    <mergeCell ref="C2:L2"/>
    <mergeCell ref="A6:A7"/>
    <mergeCell ref="B6:B7"/>
    <mergeCell ref="C6:D6"/>
    <mergeCell ref="E6:E7"/>
    <mergeCell ref="J6:L6"/>
    <mergeCell ref="G6:G7"/>
    <mergeCell ref="H6:H7"/>
    <mergeCell ref="I6:I7"/>
  </mergeCells>
  <pageMargins left="0.19685039370078741" right="0.23622047244094491" top="0.78740157480314965" bottom="0.23622047244094491" header="0.31496062992125984" footer="0.31496062992125984"/>
  <pageSetup paperSize="9" scale="67" fitToHeight="0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</dc:creator>
  <cp:lastModifiedBy>User</cp:lastModifiedBy>
  <cp:lastPrinted>2019-11-15T07:10:15Z</cp:lastPrinted>
  <dcterms:created xsi:type="dcterms:W3CDTF">2017-10-23T16:03:52Z</dcterms:created>
  <dcterms:modified xsi:type="dcterms:W3CDTF">2021-11-15T07:20:56Z</dcterms:modified>
</cp:coreProperties>
</file>